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State Primary\"/>
    </mc:Choice>
  </mc:AlternateContent>
  <xr:revisionPtr revIDLastSave="0" documentId="8_{0BC863FD-5941-42C1-9E35-64B5C65557FB}" xr6:coauthVersionLast="36" xr6:coauthVersionMax="36" xr10:uidLastSave="{00000000-0000-0000-0000-000000000000}"/>
  <bookViews>
    <workbookView xWindow="0" yWindow="0" windowWidth="19200" windowHeight="6780" tabRatio="680" firstSheet="1" activeTab="1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Unaffiliated_Returned_Ballots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4" l="1"/>
  <c r="L28" i="4"/>
  <c r="L27" i="4"/>
  <c r="L25" i="4"/>
  <c r="L24" i="4"/>
  <c r="L23" i="4"/>
  <c r="J21" i="4"/>
  <c r="G21" i="4"/>
  <c r="L20" i="4"/>
  <c r="G20" i="4"/>
  <c r="D20" i="4"/>
  <c r="J19" i="4"/>
  <c r="G19" i="4"/>
  <c r="G18" i="4"/>
  <c r="L17" i="4"/>
  <c r="J17" i="4"/>
  <c r="L16" i="4"/>
  <c r="G16" i="4"/>
  <c r="J15" i="4"/>
  <c r="G15" i="4"/>
  <c r="L12" i="4"/>
  <c r="G12" i="4"/>
  <c r="L11" i="4"/>
  <c r="G11" i="4"/>
  <c r="G10" i="4"/>
  <c r="G9" i="4"/>
  <c r="J8" i="4"/>
  <c r="G7" i="4"/>
  <c r="L6" i="4"/>
  <c r="H4" i="4"/>
  <c r="G5" i="4"/>
  <c r="L30" i="4"/>
  <c r="J30" i="4"/>
  <c r="G29" i="4"/>
  <c r="L26" i="4"/>
  <c r="J24" i="4"/>
  <c r="L21" i="4"/>
  <c r="L19" i="4"/>
  <c r="L18" i="4"/>
  <c r="G17" i="4"/>
  <c r="L15" i="4"/>
  <c r="E13" i="4"/>
  <c r="J12" i="4"/>
  <c r="L10" i="4"/>
  <c r="L8" i="4"/>
  <c r="G8" i="4"/>
  <c r="L5" i="4"/>
  <c r="E4" i="4"/>
  <c r="J11" i="4" l="1"/>
  <c r="G23" i="4"/>
  <c r="J25" i="4"/>
  <c r="J9" i="4"/>
  <c r="J14" i="4"/>
  <c r="J18" i="4"/>
  <c r="J16" i="4"/>
  <c r="J20" i="4"/>
  <c r="M20" i="4" s="1"/>
  <c r="G25" i="4"/>
  <c r="J28" i="4"/>
  <c r="F13" i="4"/>
  <c r="G14" i="4"/>
  <c r="D6" i="4"/>
  <c r="D10" i="4"/>
  <c r="D15" i="4"/>
  <c r="M15" i="4" s="1"/>
  <c r="D19" i="4"/>
  <c r="M19" i="4" s="1"/>
  <c r="D25" i="4"/>
  <c r="M25" i="4" s="1"/>
  <c r="G27" i="4"/>
  <c r="J29" i="4"/>
  <c r="F4" i="4"/>
  <c r="H22" i="4"/>
  <c r="J6" i="4"/>
  <c r="K4" i="4"/>
  <c r="J10" i="4"/>
  <c r="M10" i="4" s="1"/>
  <c r="G24" i="4"/>
  <c r="J26" i="4"/>
  <c r="I22" i="4"/>
  <c r="I4" i="4"/>
  <c r="J4" i="4" s="1"/>
  <c r="D28" i="4"/>
  <c r="G30" i="4"/>
  <c r="D7" i="4"/>
  <c r="D11" i="4"/>
  <c r="D16" i="4"/>
  <c r="D27" i="4"/>
  <c r="G28" i="4"/>
  <c r="C13" i="4"/>
  <c r="D8" i="4"/>
  <c r="M8" i="4" s="1"/>
  <c r="D12" i="4"/>
  <c r="D17" i="4"/>
  <c r="D29" i="4"/>
  <c r="D21" i="4"/>
  <c r="M21" i="4" s="1"/>
  <c r="D9" i="4"/>
  <c r="D14" i="4"/>
  <c r="D18" i="4"/>
  <c r="D23" i="4"/>
  <c r="D24" i="4"/>
  <c r="G26" i="4"/>
  <c r="D26" i="4"/>
  <c r="C22" i="4"/>
  <c r="D30" i="4"/>
  <c r="B4" i="4"/>
  <c r="G13" i="4"/>
  <c r="L7" i="4"/>
  <c r="J27" i="4"/>
  <c r="B22" i="4"/>
  <c r="J7" i="4"/>
  <c r="M7" i="4" s="1"/>
  <c r="I13" i="4"/>
  <c r="K13" i="4"/>
  <c r="L13" i="4" s="1"/>
  <c r="E22" i="4"/>
  <c r="E31" i="4" s="1"/>
  <c r="K22" i="4"/>
  <c r="L22" i="4" s="1"/>
  <c r="D5" i="4"/>
  <c r="M12" i="4"/>
  <c r="L4" i="4"/>
  <c r="M17" i="4"/>
  <c r="L9" i="4"/>
  <c r="H13" i="4"/>
  <c r="J5" i="4"/>
  <c r="G6" i="4"/>
  <c r="G4" i="4" s="1"/>
  <c r="C4" i="4"/>
  <c r="L14" i="4"/>
  <c r="B13" i="4"/>
  <c r="F22" i="4"/>
  <c r="J23" i="4"/>
  <c r="L4" i="7"/>
  <c r="J4" i="7"/>
  <c r="G4" i="7"/>
  <c r="D4" i="7"/>
  <c r="M27" i="4" l="1"/>
  <c r="M18" i="4"/>
  <c r="M16" i="4"/>
  <c r="M11" i="4"/>
  <c r="J22" i="4"/>
  <c r="M28" i="4"/>
  <c r="M29" i="4"/>
  <c r="M30" i="4"/>
  <c r="M6" i="4"/>
  <c r="M23" i="4"/>
  <c r="I31" i="4"/>
  <c r="M26" i="4"/>
  <c r="H31" i="4"/>
  <c r="M24" i="4"/>
  <c r="D13" i="4"/>
  <c r="M9" i="4"/>
  <c r="M14" i="4"/>
  <c r="C31" i="4"/>
  <c r="D22" i="4"/>
  <c r="M5" i="4"/>
  <c r="J13" i="4"/>
  <c r="J31" i="4" s="1"/>
  <c r="K31" i="4"/>
  <c r="L31" i="4"/>
  <c r="G22" i="4"/>
  <c r="G31" i="4" s="1"/>
  <c r="D4" i="4"/>
  <c r="F31" i="4"/>
  <c r="B31" i="4"/>
  <c r="M13" i="4" l="1"/>
  <c r="D31" i="4"/>
  <c r="M22" i="4"/>
  <c r="M4" i="4"/>
  <c r="M4" i="7"/>
  <c r="M31" i="4" l="1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4" i="5"/>
  <c r="C4" i="5"/>
  <c r="D4" i="5"/>
  <c r="E4" i="5"/>
  <c r="B5" i="5"/>
  <c r="C5" i="5"/>
  <c r="D5" i="5"/>
  <c r="E5" i="5"/>
  <c r="B6" i="5"/>
  <c r="C6" i="5"/>
  <c r="D6" i="5"/>
  <c r="E6" i="5"/>
  <c r="B7" i="5"/>
  <c r="C7" i="5"/>
  <c r="D7" i="5"/>
  <c r="E7" i="5"/>
  <c r="B8" i="5"/>
  <c r="C8" i="5"/>
  <c r="D8" i="5"/>
  <c r="E8" i="5"/>
  <c r="B9" i="5"/>
  <c r="C9" i="5"/>
  <c r="D9" i="5"/>
  <c r="E9" i="5"/>
  <c r="B10" i="5"/>
  <c r="C10" i="5"/>
  <c r="D10" i="5"/>
  <c r="E10" i="5"/>
  <c r="B11" i="5"/>
  <c r="C11" i="5"/>
  <c r="D11" i="5"/>
  <c r="E11" i="5"/>
  <c r="C21" i="5" l="1"/>
  <c r="C3" i="5"/>
  <c r="B12" i="5"/>
  <c r="B21" i="5"/>
  <c r="E21" i="5"/>
  <c r="D3" i="5"/>
  <c r="D12" i="5"/>
  <c r="D21" i="5"/>
  <c r="E12" i="5"/>
  <c r="B3" i="5"/>
  <c r="E3" i="5"/>
  <c r="C12" i="5"/>
  <c r="I4" i="2"/>
  <c r="I3" i="2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3" i="3"/>
  <c r="F67" i="3" l="1"/>
  <c r="I5" i="2"/>
  <c r="C5" i="2"/>
  <c r="D5" i="2"/>
  <c r="E5" i="2"/>
  <c r="F5" i="2"/>
  <c r="G5" i="2"/>
  <c r="H5" i="2"/>
  <c r="B5" i="2"/>
  <c r="C67" i="3" l="1"/>
  <c r="D67" i="3"/>
  <c r="E67" i="3"/>
  <c r="B67" i="3"/>
  <c r="C21" i="6" l="1"/>
  <c r="C12" i="6"/>
  <c r="C3" i="6"/>
  <c r="F4" i="5"/>
  <c r="F5" i="5"/>
  <c r="F6" i="5"/>
  <c r="F7" i="5"/>
  <c r="F8" i="5"/>
  <c r="F9" i="5"/>
  <c r="F10" i="5"/>
  <c r="F11" i="5"/>
  <c r="F13" i="5"/>
  <c r="F14" i="5"/>
  <c r="F15" i="5"/>
  <c r="F16" i="5"/>
  <c r="F17" i="5"/>
  <c r="F18" i="5"/>
  <c r="F19" i="5"/>
  <c r="F20" i="5"/>
  <c r="F22" i="5"/>
  <c r="F23" i="5"/>
  <c r="F24" i="5"/>
  <c r="F25" i="5"/>
  <c r="F26" i="5"/>
  <c r="F27" i="5"/>
  <c r="F28" i="5"/>
  <c r="F29" i="5"/>
  <c r="E30" i="5"/>
  <c r="C30" i="6" l="1"/>
  <c r="C30" i="5"/>
  <c r="E29" i="6"/>
  <c r="E28" i="6"/>
  <c r="E27" i="6"/>
  <c r="E26" i="6"/>
  <c r="E25" i="6"/>
  <c r="E24" i="6"/>
  <c r="E23" i="6"/>
  <c r="E22" i="6"/>
  <c r="D21" i="6"/>
  <c r="B21" i="6"/>
  <c r="E21" i="6" s="1"/>
  <c r="E20" i="6"/>
  <c r="E19" i="6"/>
  <c r="E18" i="6"/>
  <c r="E17" i="6"/>
  <c r="E16" i="6"/>
  <c r="E15" i="6"/>
  <c r="E14" i="6"/>
  <c r="E13" i="6"/>
  <c r="D12" i="6"/>
  <c r="B12" i="6"/>
  <c r="E11" i="6"/>
  <c r="E10" i="6"/>
  <c r="E9" i="6"/>
  <c r="E8" i="6"/>
  <c r="E7" i="6"/>
  <c r="E6" i="6"/>
  <c r="E5" i="6"/>
  <c r="E4" i="6"/>
  <c r="D3" i="6"/>
  <c r="D30" i="6" s="1"/>
  <c r="B3" i="6"/>
  <c r="E3" i="6" s="1"/>
  <c r="F3" i="5"/>
  <c r="E12" i="6" l="1"/>
  <c r="F12" i="5"/>
  <c r="F21" i="5"/>
  <c r="B30" i="5"/>
  <c r="D30" i="5"/>
  <c r="B30" i="6"/>
  <c r="E30" i="6" s="1"/>
  <c r="F30" i="5" l="1"/>
</calcChain>
</file>

<file path=xl/sharedStrings.xml><?xml version="1.0" encoding="utf-8"?>
<sst xmlns="http://schemas.openxmlformats.org/spreadsheetml/2006/main" count="224" uniqueCount="108">
  <si>
    <t>VOTER STATUS</t>
  </si>
  <si>
    <t>DEM</t>
  </si>
  <si>
    <t>LBR</t>
  </si>
  <si>
    <t>REP</t>
  </si>
  <si>
    <t>UAF - DEM</t>
  </si>
  <si>
    <t>UAF-LBR</t>
  </si>
  <si>
    <t>GRAND TOTAL</t>
  </si>
  <si>
    <t>Preference</t>
  </si>
  <si>
    <t>Active</t>
  </si>
  <si>
    <t>Inactive</t>
  </si>
  <si>
    <t>Grand Total</t>
  </si>
  <si>
    <r>
      <t>Eligible Registered Voter Counts</t>
    </r>
    <r>
      <rPr>
        <sz val="11"/>
        <color theme="1"/>
        <rFont val="Calibri"/>
        <family val="2"/>
      </rPr>
      <t xml:space="preserve"> for the Primary Election (including pre-registrants who will be 18 by 03-NOV-2020):</t>
    </r>
  </si>
  <si>
    <t>(Includes Affiliated Major Party and Libertarian Voters, Unaffiliated Voters with Major Party Preference or Libertarian Preference, and Unaffiliated Voters with No Preference for this election)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</si>
  <si>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</si>
  <si>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</si>
  <si>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</si>
  <si>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</si>
  <si>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</si>
  <si>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</si>
  <si>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</si>
  <si>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</si>
  <si>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</si>
  <si>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</si>
  <si>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</si>
  <si>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</si>
  <si>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</si>
  <si>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</si>
  <si>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</si>
  <si>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</si>
  <si>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</si>
  <si>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</si>
  <si>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</si>
  <si>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</si>
  <si>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</si>
  <si>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</si>
  <si>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</si>
  <si>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</si>
  <si>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</si>
  <si>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</si>
  <si>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</si>
  <si>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</si>
  <si>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</si>
  <si>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</si>
  <si>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</si>
  <si>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</si>
  <si>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</si>
  <si>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</si>
  <si>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</si>
  <si>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</si>
  <si>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</si>
  <si>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</si>
  <si>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</si>
  <si>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</si>
  <si>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</si>
  <si>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</si>
  <si>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</si>
  <si>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</si>
  <si>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</si>
  <si>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</si>
  <si>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</si>
  <si>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</si>
  <si>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</si>
  <si>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</si>
  <si>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</si>
  <si>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</si>
  <si>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</si>
  <si>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</si>
  <si>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</si>
  <si>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</si>
  <si>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</si>
  <si>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</si>
  <si>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</si>
  <si>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</si>
  <si>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</si>
  <si>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</si>
  <si>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</si>
  <si>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</si>
  <si>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</si>
  <si>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</si>
  <si>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</si>
  <si>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</si>
  <si>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DEM Total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</si>
  <si>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</si>
  <si>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</si>
  <si>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</si>
  <si>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</si>
  <si>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</si>
  <si>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</si>
  <si>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</si>
  <si>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</si>
  <si>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</si>
  <si>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</si>
  <si>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</si>
  <si>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</si>
  <si>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 BALLOTS</t>
  </si>
  <si>
    <t>RETURNED BALLOTS</t>
  </si>
  <si>
    <t>UNAFFILIATED</t>
  </si>
  <si>
    <t>LIB</t>
  </si>
  <si>
    <t>LIB Total</t>
  </si>
  <si>
    <t>IN PROCESS</t>
  </si>
  <si>
    <t>IN PROCESS Total</t>
  </si>
  <si>
    <t>ALL RETURNED BALLOTS - MAIL AND IN PERSON COMBINED</t>
  </si>
  <si>
    <t>RETURNED MAIL BALLOTS</t>
  </si>
  <si>
    <t>UNAFFILIATED RETURNED BALLOTS</t>
  </si>
  <si>
    <t>ALL RETURNED BALLOTS MAIL AND IN PERSON COMBINED</t>
  </si>
  <si>
    <t>UAF-REP</t>
  </si>
  <si>
    <t>UAF</t>
  </si>
  <si>
    <t>No Preference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</si>
</sst>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2" fillId="0" borderId="0" xfId="1"/>
    <xf numFmtId="3" fontId="2" fillId="0" borderId="1" xfId="1" applyNumberFormat="1" applyFont="1" applyFill="1" applyBorder="1"/>
    <xf numFmtId="3" fontId="2" fillId="0" borderId="1" xfId="1" applyNumberFormat="1" applyBorder="1"/>
    <xf numFmtId="3" fontId="1" fillId="0" borderId="1" xfId="1" applyNumberFormat="1" applyFont="1" applyFill="1" applyBorder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3" fontId="3" fillId="3" borderId="1" xfId="1" applyNumberFormat="1" applyFont="1" applyFill="1" applyBorder="1"/>
    <xf numFmtId="3" fontId="3" fillId="3" borderId="1" xfId="1" applyNumberFormat="1" applyFont="1" applyFill="1" applyBorder="1" applyAlignment="1">
      <alignment horizontal="center"/>
    </xf>
    <xf numFmtId="3" fontId="2" fillId="0" borderId="1" xfId="1" applyNumberFormat="1" applyBorder="1" applyAlignment="1">
      <alignment horizontal="left"/>
    </xf>
    <xf numFmtId="3" fontId="3" fillId="0" borderId="1" xfId="1" applyNumberFormat="1" applyFont="1" applyBorder="1"/>
    <xf numFmtId="3" fontId="3" fillId="0" borderId="1" xfId="1" applyNumberFormat="1" applyFont="1" applyBorder="1" applyAlignment="1">
      <alignment horizontal="left"/>
    </xf>
    <xf numFmtId="3" fontId="3" fillId="4" borderId="1" xfId="1" applyNumberFormat="1" applyFont="1" applyFill="1" applyBorder="1"/>
    <xf numFmtId="3" fontId="2" fillId="0" borderId="1" xfId="1" applyNumberFormat="1" applyBorder="1" applyAlignment="1">
      <alignment horizontal="left" indent="1"/>
    </xf>
    <xf numFmtId="3" fontId="2" fillId="4" borderId="1" xfId="1" applyNumberFormat="1" applyFont="1" applyFill="1" applyBorder="1"/>
    <xf numFmtId="3" fontId="2" fillId="0" borderId="1" xfId="1" applyNumberFormat="1" applyFont="1" applyBorder="1"/>
    <xf numFmtId="3" fontId="2" fillId="0" borderId="3" xfId="1" applyNumberFormat="1" applyBorder="1" applyAlignment="1">
      <alignment horizontal="left"/>
    </xf>
    <xf numFmtId="3" fontId="1" fillId="3" borderId="1" xfId="1" applyNumberFormat="1" applyFont="1" applyFill="1" applyBorder="1" applyAlignment="1">
      <alignment horizontal="center"/>
    </xf>
    <xf numFmtId="3" fontId="1" fillId="5" borderId="1" xfId="1" applyNumberFormat="1" applyFont="1" applyFill="1" applyBorder="1" applyAlignment="1">
      <alignment horizontal="center" wrapText="1"/>
    </xf>
    <xf numFmtId="3" fontId="1" fillId="5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/>
    <xf numFmtId="3" fontId="1" fillId="3" borderId="1" xfId="1" applyNumberFormat="1" applyFont="1" applyFill="1" applyBorder="1"/>
    <xf numFmtId="3" fontId="3" fillId="3" borderId="1" xfId="1" applyNumberFormat="1" applyFont="1" applyFill="1" applyBorder="1" applyAlignment="1">
      <alignment horizontal="left"/>
    </xf>
    <xf numFmtId="3" fontId="3" fillId="2" borderId="1" xfId="1" applyNumberFormat="1" applyFont="1" applyFill="1" applyBorder="1"/>
    <xf numFmtId="3" fontId="3" fillId="5" borderId="1" xfId="1" applyNumberFormat="1" applyFont="1" applyFill="1" applyBorder="1" applyAlignment="1">
      <alignment horizontal="center"/>
    </xf>
    <xf numFmtId="3" fontId="3" fillId="3" borderId="2" xfId="1" applyNumberFormat="1" applyFont="1" applyFill="1" applyBorder="1" applyAlignment="1"/>
    <xf numFmtId="3" fontId="3" fillId="0" borderId="3" xfId="1" applyNumberFormat="1" applyFont="1" applyBorder="1"/>
    <xf numFmtId="3" fontId="3" fillId="2" borderId="2" xfId="1" applyNumberFormat="1" applyFont="1" applyFill="1" applyBorder="1" applyAlignment="1"/>
    <xf numFmtId="3" fontId="3" fillId="3" borderId="3" xfId="1" applyNumberFormat="1" applyFont="1" applyFill="1" applyBorder="1"/>
    <xf numFmtId="0" fontId="2" fillId="2" borderId="2" xfId="1" applyFill="1" applyBorder="1"/>
    <xf numFmtId="3" fontId="3" fillId="3" borderId="3" xfId="1" applyNumberFormat="1" applyFont="1" applyFill="1" applyBorder="1" applyAlignment="1">
      <alignment wrapText="1"/>
    </xf>
    <xf numFmtId="3" fontId="2" fillId="0" borderId="1" xfId="1" applyNumberFormat="1" applyBorder="1" applyAlignment="1">
      <alignment horizontal="right"/>
    </xf>
    <xf numFmtId="3" fontId="3" fillId="0" borderId="1" xfId="1" applyNumberFormat="1" applyFont="1" applyBorder="1" applyAlignment="1">
      <alignment horizontal="right"/>
    </xf>
    <xf numFmtId="3" fontId="2" fillId="0" borderId="3" xfId="1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3" fontId="3" fillId="0" borderId="1" xfId="1" applyNumberFormat="1" applyFont="1" applyBorder="1" applyProtection="1"/>
    <xf numFmtId="3" fontId="3" fillId="4" borderId="1" xfId="1" applyNumberFormat="1" applyFont="1" applyFill="1" applyBorder="1" applyProtection="1"/>
    <xf numFmtId="3" fontId="3" fillId="0" borderId="1" xfId="1" applyNumberFormat="1" applyFont="1" applyBorder="1" applyAlignment="1" applyProtection="1">
      <alignment horizontal="right"/>
    </xf>
    <xf numFmtId="3" fontId="2" fillId="0" borderId="1" xfId="1" applyNumberFormat="1" applyBorder="1" applyProtection="1">
      <protection locked="0"/>
    </xf>
    <xf numFmtId="3" fontId="2" fillId="0" borderId="1" xfId="1" applyNumberFormat="1" applyBorder="1" applyAlignment="1" applyProtection="1">
      <alignment horizontal="right"/>
      <protection locked="0"/>
    </xf>
    <xf numFmtId="3" fontId="2" fillId="0" borderId="1" xfId="1" applyNumberFormat="1" applyFont="1" applyBorder="1" applyAlignment="1" applyProtection="1">
      <alignment horizontal="right"/>
      <protection locked="0"/>
    </xf>
    <xf numFmtId="3" fontId="3" fillId="3" borderId="5" xfId="1" applyNumberFormat="1" applyFont="1" applyFill="1" applyBorder="1" applyAlignment="1"/>
    <xf numFmtId="3" fontId="3" fillId="3" borderId="4" xfId="1" applyNumberFormat="1" applyFont="1" applyFill="1" applyBorder="1" applyAlignment="1"/>
    <xf numFmtId="3" fontId="1" fillId="3" borderId="1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2" fillId="2" borderId="1" xfId="1" applyNumberFormat="1" applyFill="1" applyBorder="1"/>
    <xf numFmtId="3" fontId="3" fillId="2" borderId="1" xfId="1" applyNumberFormat="1" applyFont="1" applyFill="1" applyBorder="1" applyAlignment="1"/>
    <xf numFmtId="3" fontId="3" fillId="3" borderId="4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center"/>
    </xf>
    <xf numFmtId="3" fontId="1" fillId="3" borderId="1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3" borderId="3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3" borderId="5" xfId="1" applyNumberFormat="1" applyFont="1" applyFill="1" applyBorder="1" applyAlignment="1">
      <alignment horizontal="center"/>
    </xf>
    <xf numFmtId="3" fontId="3" fillId="3" borderId="6" xfId="1" applyNumberFormat="1" applyFont="1" applyFill="1" applyBorder="1" applyAlignment="1">
      <alignment horizontal="center"/>
    </xf>
    <xf numFmtId="3" fontId="3" fillId="3" borderId="4" xfId="1" applyNumberFormat="1" applyFont="1" applyFill="1" applyBorder="1" applyAlignment="1">
      <alignment horizontal="center"/>
    </xf>
    <xf numFmtId="3" fontId="3" fillId="3" borderId="7" xfId="1" applyNumberFormat="1" applyFont="1" applyFill="1" applyBorder="1"/>
    <xf numFmtId="3" fontId="3" fillId="3" borderId="3" xfId="1" applyNumberFormat="1" applyFont="1" applyFill="1" applyBorder="1"/>
    <xf numFmtId="3" fontId="3" fillId="3" borderId="1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3" fontId="3" fillId="2" borderId="6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3" fontId="3" fillId="3" borderId="7" xfId="1" applyNumberFormat="1" applyFont="1" applyFill="1" applyBorder="1" applyAlignment="1">
      <alignment wrapText="1"/>
    </xf>
    <xf numFmtId="3" fontId="3" fillId="3" borderId="3" xfId="1" applyNumberFormat="1" applyFont="1" applyFill="1" applyBorder="1" applyAlignment="1">
      <alignment wrapText="1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13.88671875" style="1" bestFit="1" customWidth="1"/>
    <col min="10" max="10" width="8.6640625" style="1"/>
    <col min="11" max="11" width="4.44140625" style="1" bestFit="1" customWidth="1"/>
    <col min="12" max="12" width="8" style="1" bestFit="1" customWidth="1"/>
    <col min="13" max="13" width="9.554687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51" t="s">
        <v>0</v>
      </c>
      <c r="B1" s="52" t="s">
        <v>1</v>
      </c>
      <c r="C1" s="53" t="s">
        <v>2</v>
      </c>
      <c r="D1" s="52" t="s">
        <v>3</v>
      </c>
      <c r="E1" s="18" t="s">
        <v>4</v>
      </c>
      <c r="F1" s="18" t="s">
        <v>5</v>
      </c>
      <c r="G1" s="45" t="s">
        <v>105</v>
      </c>
      <c r="H1" s="19" t="s">
        <v>106</v>
      </c>
      <c r="I1" s="51" t="s">
        <v>6</v>
      </c>
    </row>
    <row r="2" spans="1:22" x14ac:dyDescent="0.3">
      <c r="A2" s="51"/>
      <c r="B2" s="52"/>
      <c r="C2" s="54"/>
      <c r="D2" s="52"/>
      <c r="E2" s="18" t="s">
        <v>7</v>
      </c>
      <c r="F2" s="18" t="s">
        <v>7</v>
      </c>
      <c r="G2" s="18" t="s">
        <v>7</v>
      </c>
      <c r="H2" s="20" t="s">
        <v>107</v>
      </c>
      <c r="I2" s="51"/>
      <c r="K2"/>
      <c r="L2"/>
      <c r="M2"/>
      <c r="N2"/>
      <c r="O2"/>
      <c r="P2"/>
      <c r="Q2"/>
      <c r="R2"/>
      <c r="S2"/>
      <c r="T2"/>
      <c r="U2"/>
      <c r="V2"/>
    </row>
    <row r="3" spans="1:22" x14ac:dyDescent="0.3">
      <c r="A3" s="2" t="s">
        <v>8</v>
      </c>
      <c r="B3" s="3">
        <v>1060672</v>
      </c>
      <c r="C3" s="3">
        <v>36826</v>
      </c>
      <c r="D3" s="3">
        <v>974401</v>
      </c>
      <c r="E3" s="3">
        <v>7706</v>
      </c>
      <c r="F3" s="3">
        <v>264</v>
      </c>
      <c r="G3" s="3">
        <v>2621</v>
      </c>
      <c r="H3" s="3">
        <v>1409073</v>
      </c>
      <c r="I3" s="4">
        <f>SUM(B3:H3)</f>
        <v>3491563</v>
      </c>
      <c r="K3"/>
      <c r="L3"/>
      <c r="M3"/>
      <c r="N3"/>
      <c r="O3"/>
      <c r="P3"/>
      <c r="Q3"/>
      <c r="R3"/>
      <c r="S3"/>
      <c r="T3"/>
      <c r="U3"/>
      <c r="V3"/>
    </row>
    <row r="4" spans="1:22" x14ac:dyDescent="0.3">
      <c r="A4" s="2" t="s">
        <v>9</v>
      </c>
      <c r="B4" s="3">
        <v>126031</v>
      </c>
      <c r="C4" s="3">
        <v>8098</v>
      </c>
      <c r="D4" s="3">
        <v>119263</v>
      </c>
      <c r="E4" s="3">
        <v>38</v>
      </c>
      <c r="F4" s="3">
        <v>1</v>
      </c>
      <c r="G4" s="3">
        <v>13</v>
      </c>
      <c r="H4" s="3">
        <v>229486</v>
      </c>
      <c r="I4" s="4">
        <f>SUM(B4:H4)</f>
        <v>482930</v>
      </c>
      <c r="K4"/>
      <c r="L4"/>
      <c r="M4"/>
      <c r="N4"/>
      <c r="O4"/>
      <c r="P4"/>
      <c r="Q4"/>
      <c r="R4"/>
      <c r="S4"/>
      <c r="T4"/>
      <c r="U4"/>
      <c r="V4"/>
    </row>
    <row r="5" spans="1:22" x14ac:dyDescent="0.3">
      <c r="A5" s="21" t="s">
        <v>10</v>
      </c>
      <c r="B5" s="22">
        <f>SUM(B3:B4)</f>
        <v>1186703</v>
      </c>
      <c r="C5" s="22">
        <f t="shared" ref="C5:H5" si="0">SUM(C3:C4)</f>
        <v>44924</v>
      </c>
      <c r="D5" s="22">
        <f t="shared" si="0"/>
        <v>1093664</v>
      </c>
      <c r="E5" s="22">
        <f t="shared" si="0"/>
        <v>7744</v>
      </c>
      <c r="F5" s="22">
        <f t="shared" si="0"/>
        <v>265</v>
      </c>
      <c r="G5" s="22">
        <f t="shared" si="0"/>
        <v>2634</v>
      </c>
      <c r="H5" s="22">
        <f t="shared" si="0"/>
        <v>1638559</v>
      </c>
      <c r="I5" s="22">
        <f>SUM(I3:I4)</f>
        <v>3974493</v>
      </c>
      <c r="K5"/>
      <c r="L5"/>
      <c r="M5"/>
      <c r="N5"/>
      <c r="O5"/>
      <c r="P5"/>
      <c r="Q5"/>
      <c r="R5"/>
      <c r="S5"/>
      <c r="T5"/>
      <c r="U5"/>
      <c r="V5"/>
    </row>
    <row r="6" spans="1:22" x14ac:dyDescent="0.3"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5" t="s">
        <v>11</v>
      </c>
      <c r="K7"/>
      <c r="L7"/>
      <c r="M7"/>
      <c r="N7"/>
      <c r="O7"/>
      <c r="P7"/>
      <c r="Q7"/>
      <c r="R7"/>
      <c r="S7"/>
      <c r="T7"/>
      <c r="U7"/>
      <c r="V7"/>
    </row>
    <row r="8" spans="1:22" x14ac:dyDescent="0.3">
      <c r="A8" s="6" t="s">
        <v>12</v>
      </c>
    </row>
  </sheetData>
  <mergeCells count="5">
    <mergeCell ref="A1:A2"/>
    <mergeCell ref="B1:B2"/>
    <mergeCell ref="C1:C2"/>
    <mergeCell ref="D1:D2"/>
    <mergeCell ref="I1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O67"/>
  <sheetViews>
    <sheetView tabSelected="1" workbookViewId="0">
      <pane xSplit="1" ySplit="2" topLeftCell="B47" activePane="bottomRight" state="frozen"/>
      <selection pane="topRight" activeCell="B1" sqref="B1"/>
      <selection pane="bottomLeft" activeCell="A3" sqref="A3"/>
      <selection pane="bottomRight" activeCell="E62" sqref="E62"/>
    </sheetView>
  </sheetViews>
  <sheetFormatPr defaultColWidth="13.33203125" defaultRowHeight="14.4" x14ac:dyDescent="0.3"/>
  <cols>
    <col min="1" max="6" width="13.109375" style="7" customWidth="1"/>
    <col min="7" max="7" width="13.33203125" style="7"/>
    <col min="8" max="8" width="9.109375" style="7" bestFit="1" customWidth="1"/>
    <col min="9" max="9" width="13.33203125" style="7"/>
    <col min="10" max="10" width="15" style="7" bestFit="1" customWidth="1"/>
    <col min="11" max="11" width="12.44140625" style="7" bestFit="1" customWidth="1"/>
    <col min="12" max="12" width="6.88671875" style="7" bestFit="1" customWidth="1"/>
    <col min="13" max="13" width="9.88671875" style="7" bestFit="1" customWidth="1"/>
    <col min="14" max="14" width="12.109375" style="7" bestFit="1" customWidth="1"/>
    <col min="15" max="15" width="11.33203125" style="7" bestFit="1" customWidth="1"/>
    <col min="16" max="16384" width="13.33203125" style="7"/>
  </cols>
  <sheetData>
    <row r="1" spans="1:15" x14ac:dyDescent="0.3">
      <c r="A1" s="47"/>
      <c r="B1" s="55" t="s">
        <v>101</v>
      </c>
      <c r="C1" s="55"/>
      <c r="D1" s="55"/>
      <c r="E1" s="55"/>
      <c r="F1" s="48"/>
    </row>
    <row r="2" spans="1:15" x14ac:dyDescent="0.3">
      <c r="A2" s="8" t="s">
        <v>13</v>
      </c>
      <c r="B2" s="46" t="s">
        <v>1</v>
      </c>
      <c r="C2" s="46" t="s">
        <v>97</v>
      </c>
      <c r="D2" s="46" t="s">
        <v>3</v>
      </c>
      <c r="E2" s="46" t="s">
        <v>99</v>
      </c>
      <c r="F2" s="46" t="s">
        <v>10</v>
      </c>
      <c r="H2"/>
      <c r="I2"/>
      <c r="J2"/>
      <c r="K2"/>
      <c r="L2"/>
      <c r="M2"/>
      <c r="N2"/>
      <c r="O2"/>
    </row>
    <row r="3" spans="1:15" x14ac:dyDescent="0.3">
      <c r="A3" s="10" t="s">
        <v>14</v>
      </c>
      <c r="B3" s="32">
        <v>13829</v>
      </c>
      <c r="C3" s="32">
        <v>171</v>
      </c>
      <c r="D3" s="32">
        <v>9238</v>
      </c>
      <c r="E3" s="32">
        <v>10330</v>
      </c>
      <c r="F3" s="11">
        <f>SUM(B3:E3)</f>
        <v>33568</v>
      </c>
      <c r="H3"/>
      <c r="I3"/>
      <c r="J3"/>
      <c r="K3"/>
      <c r="L3"/>
      <c r="M3"/>
      <c r="N3"/>
      <c r="O3"/>
    </row>
    <row r="4" spans="1:15" x14ac:dyDescent="0.3">
      <c r="A4" s="10" t="s">
        <v>15</v>
      </c>
      <c r="B4" s="32">
        <v>814</v>
      </c>
      <c r="C4" s="32">
        <v>1</v>
      </c>
      <c r="D4" s="32">
        <v>733</v>
      </c>
      <c r="E4" s="32">
        <v>315</v>
      </c>
      <c r="F4" s="11">
        <f t="shared" ref="F4:F66" si="0">SUM(B4:E4)</f>
        <v>1863</v>
      </c>
      <c r="H4"/>
      <c r="I4"/>
      <c r="J4"/>
      <c r="K4"/>
      <c r="L4"/>
      <c r="M4"/>
      <c r="N4"/>
      <c r="O4"/>
    </row>
    <row r="5" spans="1:15" x14ac:dyDescent="0.3">
      <c r="A5" s="10" t="s">
        <v>16</v>
      </c>
      <c r="B5" s="32">
        <v>23479</v>
      </c>
      <c r="C5" s="32">
        <v>244</v>
      </c>
      <c r="D5" s="32">
        <v>18071</v>
      </c>
      <c r="E5" s="32">
        <v>15956</v>
      </c>
      <c r="F5" s="11">
        <f t="shared" si="0"/>
        <v>57750</v>
      </c>
      <c r="H5"/>
      <c r="I5"/>
      <c r="J5"/>
      <c r="K5"/>
      <c r="L5"/>
      <c r="M5"/>
      <c r="N5"/>
      <c r="O5"/>
    </row>
    <row r="6" spans="1:15" x14ac:dyDescent="0.3">
      <c r="A6" s="10" t="s">
        <v>17</v>
      </c>
      <c r="B6" s="32">
        <v>541</v>
      </c>
      <c r="C6" s="32">
        <v>6</v>
      </c>
      <c r="D6" s="32">
        <v>800</v>
      </c>
      <c r="E6" s="32">
        <v>15</v>
      </c>
      <c r="F6" s="11">
        <f t="shared" si="0"/>
        <v>1362</v>
      </c>
      <c r="H6"/>
      <c r="I6"/>
      <c r="J6"/>
      <c r="K6"/>
      <c r="L6"/>
      <c r="M6"/>
      <c r="N6"/>
      <c r="O6"/>
    </row>
    <row r="7" spans="1:15" x14ac:dyDescent="0.3">
      <c r="A7" s="10" t="s">
        <v>18</v>
      </c>
      <c r="B7" s="32">
        <v>106</v>
      </c>
      <c r="C7" s="32">
        <v>2</v>
      </c>
      <c r="D7" s="32">
        <v>442</v>
      </c>
      <c r="E7" s="32">
        <v>139</v>
      </c>
      <c r="F7" s="11">
        <f t="shared" si="0"/>
        <v>689</v>
      </c>
      <c r="H7"/>
      <c r="I7"/>
      <c r="J7"/>
      <c r="K7"/>
      <c r="L7"/>
      <c r="M7"/>
      <c r="N7"/>
      <c r="O7"/>
    </row>
    <row r="8" spans="1:15" x14ac:dyDescent="0.3">
      <c r="A8" s="10" t="s">
        <v>19</v>
      </c>
      <c r="B8" s="32">
        <v>187</v>
      </c>
      <c r="C8" s="32">
        <v>2</v>
      </c>
      <c r="D8" s="32">
        <v>284</v>
      </c>
      <c r="E8" s="32">
        <v>121</v>
      </c>
      <c r="F8" s="11">
        <f t="shared" si="0"/>
        <v>594</v>
      </c>
      <c r="H8"/>
      <c r="I8"/>
      <c r="J8"/>
      <c r="K8"/>
      <c r="L8"/>
      <c r="M8"/>
      <c r="N8"/>
      <c r="O8"/>
    </row>
    <row r="9" spans="1:15" x14ac:dyDescent="0.3">
      <c r="A9" s="10" t="s">
        <v>20</v>
      </c>
      <c r="B9" s="32">
        <v>24796</v>
      </c>
      <c r="C9" s="32">
        <v>108</v>
      </c>
      <c r="D9" s="32">
        <v>6657</v>
      </c>
      <c r="E9" s="32">
        <v>293</v>
      </c>
      <c r="F9" s="11">
        <f t="shared" si="0"/>
        <v>31854</v>
      </c>
      <c r="H9"/>
      <c r="I9"/>
      <c r="J9"/>
      <c r="K9"/>
      <c r="L9"/>
      <c r="M9"/>
      <c r="N9"/>
      <c r="O9"/>
    </row>
    <row r="10" spans="1:15" x14ac:dyDescent="0.3">
      <c r="A10" s="10" t="s">
        <v>21</v>
      </c>
      <c r="B10" s="32">
        <v>4795</v>
      </c>
      <c r="C10" s="32">
        <v>29</v>
      </c>
      <c r="D10" s="32">
        <v>3174</v>
      </c>
      <c r="E10" s="32">
        <v>376</v>
      </c>
      <c r="F10" s="11">
        <f t="shared" si="0"/>
        <v>8374</v>
      </c>
      <c r="H10"/>
      <c r="I10"/>
      <c r="J10"/>
      <c r="K10"/>
      <c r="L10"/>
      <c r="M10"/>
      <c r="N10"/>
      <c r="O10"/>
    </row>
    <row r="11" spans="1:15" x14ac:dyDescent="0.3">
      <c r="A11" s="10" t="s">
        <v>22</v>
      </c>
      <c r="B11" s="32">
        <v>1335</v>
      </c>
      <c r="C11" s="32">
        <v>7</v>
      </c>
      <c r="D11" s="32">
        <v>1223</v>
      </c>
      <c r="E11" s="32">
        <v>789</v>
      </c>
      <c r="F11" s="11">
        <f t="shared" si="0"/>
        <v>3354</v>
      </c>
      <c r="H11"/>
      <c r="I11"/>
      <c r="J11"/>
      <c r="K11"/>
      <c r="L11"/>
      <c r="M11"/>
      <c r="N11"/>
      <c r="O11"/>
    </row>
    <row r="12" spans="1:15" x14ac:dyDescent="0.3">
      <c r="A12" s="10" t="s">
        <v>23</v>
      </c>
      <c r="B12" s="32">
        <v>22</v>
      </c>
      <c r="C12" s="32"/>
      <c r="D12" s="32">
        <v>249</v>
      </c>
      <c r="E12" s="32">
        <v>54</v>
      </c>
      <c r="F12" s="11">
        <f t="shared" si="0"/>
        <v>325</v>
      </c>
      <c r="H12"/>
      <c r="I12"/>
      <c r="J12"/>
      <c r="K12"/>
      <c r="L12"/>
      <c r="M12"/>
      <c r="N12"/>
      <c r="O12"/>
    </row>
    <row r="13" spans="1:15" x14ac:dyDescent="0.3">
      <c r="A13" s="10" t="s">
        <v>24</v>
      </c>
      <c r="B13" s="32">
        <v>384</v>
      </c>
      <c r="C13" s="32">
        <v>4</v>
      </c>
      <c r="D13" s="32">
        <v>346</v>
      </c>
      <c r="E13" s="32">
        <v>2</v>
      </c>
      <c r="F13" s="11">
        <f t="shared" si="0"/>
        <v>736</v>
      </c>
      <c r="H13"/>
      <c r="I13"/>
      <c r="J13"/>
      <c r="K13"/>
      <c r="L13"/>
      <c r="M13"/>
      <c r="N13"/>
      <c r="O13"/>
    </row>
    <row r="14" spans="1:15" x14ac:dyDescent="0.3">
      <c r="A14" s="10" t="s">
        <v>25</v>
      </c>
      <c r="B14" s="32">
        <v>434</v>
      </c>
      <c r="C14" s="32"/>
      <c r="D14" s="32">
        <v>296</v>
      </c>
      <c r="E14" s="32">
        <v>64</v>
      </c>
      <c r="F14" s="11">
        <f t="shared" si="0"/>
        <v>794</v>
      </c>
      <c r="H14"/>
      <c r="I14"/>
      <c r="J14"/>
      <c r="K14"/>
      <c r="L14"/>
      <c r="M14"/>
      <c r="N14"/>
      <c r="O14"/>
    </row>
    <row r="15" spans="1:15" x14ac:dyDescent="0.3">
      <c r="A15" s="10" t="s">
        <v>26</v>
      </c>
      <c r="B15" s="32">
        <v>409</v>
      </c>
      <c r="C15" s="32"/>
      <c r="D15" s="32">
        <v>85</v>
      </c>
      <c r="E15" s="32">
        <v>2</v>
      </c>
      <c r="F15" s="11">
        <f t="shared" si="0"/>
        <v>496</v>
      </c>
      <c r="H15"/>
      <c r="I15"/>
      <c r="J15"/>
      <c r="K15"/>
      <c r="L15"/>
      <c r="M15"/>
      <c r="N15"/>
      <c r="O15"/>
    </row>
    <row r="16" spans="1:15" x14ac:dyDescent="0.3">
      <c r="A16" s="10" t="s">
        <v>27</v>
      </c>
      <c r="B16" s="32">
        <v>47</v>
      </c>
      <c r="C16" s="32">
        <v>1</v>
      </c>
      <c r="D16" s="32">
        <v>225</v>
      </c>
      <c r="E16" s="32">
        <v>55</v>
      </c>
      <c r="F16" s="11">
        <f t="shared" si="0"/>
        <v>328</v>
      </c>
      <c r="H16"/>
      <c r="I16"/>
      <c r="J16"/>
      <c r="K16"/>
      <c r="L16"/>
      <c r="M16"/>
      <c r="N16"/>
      <c r="O16"/>
    </row>
    <row r="17" spans="1:15" x14ac:dyDescent="0.3">
      <c r="A17" s="10" t="s">
        <v>28</v>
      </c>
      <c r="B17" s="32">
        <v>167</v>
      </c>
      <c r="C17" s="32">
        <v>4</v>
      </c>
      <c r="D17" s="32">
        <v>490</v>
      </c>
      <c r="E17" s="32">
        <v>188</v>
      </c>
      <c r="F17" s="11">
        <f t="shared" si="0"/>
        <v>849</v>
      </c>
      <c r="H17"/>
      <c r="I17"/>
      <c r="J17"/>
      <c r="K17"/>
      <c r="L17"/>
      <c r="M17"/>
      <c r="N17"/>
      <c r="O17"/>
    </row>
    <row r="18" spans="1:15" x14ac:dyDescent="0.3">
      <c r="A18" s="10" t="s">
        <v>29</v>
      </c>
      <c r="B18" s="32">
        <v>938</v>
      </c>
      <c r="C18" s="32">
        <v>16</v>
      </c>
      <c r="D18" s="32">
        <v>2604</v>
      </c>
      <c r="E18" s="32">
        <v>1253</v>
      </c>
      <c r="F18" s="11">
        <f t="shared" si="0"/>
        <v>4811</v>
      </c>
      <c r="H18"/>
      <c r="I18"/>
      <c r="J18"/>
      <c r="K18"/>
      <c r="L18"/>
      <c r="M18"/>
      <c r="N18"/>
      <c r="O18"/>
    </row>
    <row r="19" spans="1:15" x14ac:dyDescent="0.3">
      <c r="A19" s="10" t="s">
        <v>30</v>
      </c>
      <c r="B19" s="32">
        <v>39705</v>
      </c>
      <c r="C19" s="32">
        <v>233</v>
      </c>
      <c r="D19" s="32">
        <v>8428</v>
      </c>
      <c r="E19" s="32">
        <v>417</v>
      </c>
      <c r="F19" s="11">
        <f t="shared" si="0"/>
        <v>48783</v>
      </c>
      <c r="H19"/>
      <c r="I19"/>
      <c r="J19"/>
      <c r="K19"/>
      <c r="L19"/>
      <c r="M19"/>
      <c r="N19"/>
      <c r="O19"/>
    </row>
    <row r="20" spans="1:15" x14ac:dyDescent="0.3">
      <c r="A20" s="10" t="s">
        <v>31</v>
      </c>
      <c r="B20" s="32">
        <v>42</v>
      </c>
      <c r="C20" s="32">
        <v>1</v>
      </c>
      <c r="D20" s="32">
        <v>167</v>
      </c>
      <c r="E20" s="32">
        <v>71</v>
      </c>
      <c r="F20" s="11">
        <f t="shared" si="0"/>
        <v>281</v>
      </c>
      <c r="H20"/>
      <c r="I20"/>
      <c r="J20"/>
      <c r="K20"/>
      <c r="L20"/>
      <c r="M20"/>
      <c r="N20"/>
      <c r="O20"/>
    </row>
    <row r="21" spans="1:15" x14ac:dyDescent="0.3">
      <c r="A21" s="10" t="s">
        <v>32</v>
      </c>
      <c r="B21" s="32">
        <v>10054</v>
      </c>
      <c r="C21" s="32">
        <v>204</v>
      </c>
      <c r="D21" s="32">
        <v>16627</v>
      </c>
      <c r="E21" s="32">
        <v>10436</v>
      </c>
      <c r="F21" s="11">
        <f t="shared" si="0"/>
        <v>37321</v>
      </c>
      <c r="H21"/>
      <c r="I21"/>
      <c r="J21"/>
      <c r="K21"/>
      <c r="L21"/>
      <c r="M21"/>
      <c r="N21"/>
      <c r="O21"/>
    </row>
    <row r="22" spans="1:15" x14ac:dyDescent="0.3">
      <c r="A22" s="10" t="s">
        <v>33</v>
      </c>
      <c r="B22" s="32">
        <v>1289</v>
      </c>
      <c r="C22" s="32">
        <v>16</v>
      </c>
      <c r="D22" s="32">
        <v>1020</v>
      </c>
      <c r="E22" s="32">
        <v>1388</v>
      </c>
      <c r="F22" s="11">
        <f t="shared" si="0"/>
        <v>3713</v>
      </c>
      <c r="H22"/>
      <c r="I22"/>
      <c r="J22"/>
      <c r="K22"/>
      <c r="L22"/>
      <c r="M22"/>
      <c r="N22"/>
      <c r="O22"/>
    </row>
    <row r="23" spans="1:15" x14ac:dyDescent="0.3">
      <c r="A23" s="10" t="s">
        <v>34</v>
      </c>
      <c r="B23" s="32">
        <v>17101</v>
      </c>
      <c r="C23" s="32">
        <v>385</v>
      </c>
      <c r="D23" s="32">
        <v>31731</v>
      </c>
      <c r="E23" s="32">
        <v>19172</v>
      </c>
      <c r="F23" s="11">
        <f t="shared" si="0"/>
        <v>68389</v>
      </c>
      <c r="H23"/>
      <c r="I23"/>
      <c r="J23"/>
      <c r="K23"/>
      <c r="L23"/>
      <c r="M23"/>
      <c r="N23"/>
      <c r="O23"/>
    </row>
    <row r="24" spans="1:15" x14ac:dyDescent="0.3">
      <c r="A24" s="10" t="s">
        <v>35</v>
      </c>
      <c r="B24" s="32">
        <v>501</v>
      </c>
      <c r="C24" s="32">
        <v>17</v>
      </c>
      <c r="D24" s="32">
        <v>1932</v>
      </c>
      <c r="E24" s="32">
        <v>925</v>
      </c>
      <c r="F24" s="11">
        <f t="shared" si="0"/>
        <v>3375</v>
      </c>
      <c r="H24"/>
      <c r="I24"/>
      <c r="J24"/>
      <c r="K24"/>
      <c r="L24"/>
      <c r="M24"/>
      <c r="N24"/>
      <c r="O24"/>
    </row>
    <row r="25" spans="1:15" x14ac:dyDescent="0.3">
      <c r="A25" s="10" t="s">
        <v>36</v>
      </c>
      <c r="B25" s="32">
        <v>1214</v>
      </c>
      <c r="C25" s="32">
        <v>12</v>
      </c>
      <c r="D25" s="32">
        <v>2828</v>
      </c>
      <c r="E25" s="32">
        <v>22</v>
      </c>
      <c r="F25" s="11">
        <f t="shared" si="0"/>
        <v>4076</v>
      </c>
      <c r="H25"/>
      <c r="I25"/>
      <c r="J25"/>
      <c r="K25"/>
      <c r="L25"/>
      <c r="M25"/>
      <c r="N25"/>
      <c r="O25"/>
    </row>
    <row r="26" spans="1:15" x14ac:dyDescent="0.3">
      <c r="A26" s="10" t="s">
        <v>37</v>
      </c>
      <c r="B26" s="32">
        <v>1894</v>
      </c>
      <c r="C26" s="32">
        <v>18</v>
      </c>
      <c r="D26" s="32">
        <v>2546</v>
      </c>
      <c r="E26" s="32">
        <v>780</v>
      </c>
      <c r="F26" s="11">
        <f t="shared" si="0"/>
        <v>5238</v>
      </c>
      <c r="H26"/>
      <c r="I26"/>
      <c r="J26"/>
      <c r="K26"/>
      <c r="L26"/>
      <c r="M26"/>
      <c r="N26"/>
      <c r="O26"/>
    </row>
    <row r="27" spans="1:15" x14ac:dyDescent="0.3">
      <c r="A27" s="10" t="s">
        <v>38</v>
      </c>
      <c r="B27" s="32">
        <v>91</v>
      </c>
      <c r="C27" s="32">
        <v>3</v>
      </c>
      <c r="D27" s="32">
        <v>71</v>
      </c>
      <c r="E27" s="32">
        <v>2</v>
      </c>
      <c r="F27" s="11">
        <f t="shared" si="0"/>
        <v>167</v>
      </c>
      <c r="H27"/>
      <c r="I27"/>
      <c r="J27"/>
      <c r="K27"/>
      <c r="L27"/>
      <c r="M27"/>
      <c r="N27"/>
      <c r="O27"/>
    </row>
    <row r="28" spans="1:15" x14ac:dyDescent="0.3">
      <c r="A28" s="10" t="s">
        <v>39</v>
      </c>
      <c r="B28" s="32">
        <v>731</v>
      </c>
      <c r="C28" s="32">
        <v>9</v>
      </c>
      <c r="D28" s="32">
        <v>963</v>
      </c>
      <c r="E28" s="32">
        <v>15</v>
      </c>
      <c r="F28" s="11">
        <f t="shared" si="0"/>
        <v>1718</v>
      </c>
      <c r="H28"/>
      <c r="I28"/>
      <c r="J28"/>
      <c r="K28"/>
      <c r="L28"/>
      <c r="M28"/>
      <c r="N28"/>
      <c r="O28"/>
    </row>
    <row r="29" spans="1:15" x14ac:dyDescent="0.3">
      <c r="A29" s="10" t="s">
        <v>40</v>
      </c>
      <c r="B29" s="32">
        <v>655</v>
      </c>
      <c r="C29" s="32">
        <v>10</v>
      </c>
      <c r="D29" s="32">
        <v>650</v>
      </c>
      <c r="E29" s="32">
        <v>618</v>
      </c>
      <c r="F29" s="11">
        <f t="shared" si="0"/>
        <v>1933</v>
      </c>
      <c r="H29"/>
      <c r="I29"/>
      <c r="J29"/>
      <c r="K29"/>
      <c r="L29"/>
      <c r="M29"/>
      <c r="N29"/>
      <c r="O29"/>
    </row>
    <row r="30" spans="1:15" x14ac:dyDescent="0.3">
      <c r="A30" s="10" t="s">
        <v>41</v>
      </c>
      <c r="B30" s="32">
        <v>30</v>
      </c>
      <c r="C30" s="32"/>
      <c r="D30" s="32">
        <v>120</v>
      </c>
      <c r="E30" s="32">
        <v>44</v>
      </c>
      <c r="F30" s="11">
        <f t="shared" si="0"/>
        <v>194</v>
      </c>
      <c r="H30"/>
      <c r="I30"/>
      <c r="J30"/>
      <c r="K30"/>
      <c r="L30"/>
      <c r="M30"/>
      <c r="N30"/>
      <c r="O30"/>
    </row>
    <row r="31" spans="1:15" x14ac:dyDescent="0.3">
      <c r="A31" s="10" t="s">
        <v>42</v>
      </c>
      <c r="B31" s="32">
        <v>598</v>
      </c>
      <c r="C31" s="32">
        <v>6</v>
      </c>
      <c r="D31" s="32">
        <v>422</v>
      </c>
      <c r="E31" s="32">
        <v>319</v>
      </c>
      <c r="F31" s="11">
        <f t="shared" si="0"/>
        <v>1345</v>
      </c>
      <c r="H31"/>
      <c r="I31"/>
      <c r="J31"/>
      <c r="K31"/>
      <c r="L31"/>
      <c r="M31"/>
      <c r="N31"/>
      <c r="O31"/>
    </row>
    <row r="32" spans="1:15" x14ac:dyDescent="0.3">
      <c r="A32" s="10" t="s">
        <v>43</v>
      </c>
      <c r="B32" s="32">
        <v>16</v>
      </c>
      <c r="C32" s="32"/>
      <c r="D32" s="32">
        <v>203</v>
      </c>
      <c r="E32" s="32">
        <v>46</v>
      </c>
      <c r="F32" s="11">
        <f t="shared" si="0"/>
        <v>265</v>
      </c>
      <c r="H32"/>
      <c r="I32"/>
      <c r="J32"/>
      <c r="K32"/>
      <c r="L32"/>
      <c r="M32"/>
      <c r="N32"/>
      <c r="O32"/>
    </row>
    <row r="33" spans="1:15" x14ac:dyDescent="0.3">
      <c r="A33" s="10" t="s">
        <v>44</v>
      </c>
      <c r="B33" s="32">
        <v>38369</v>
      </c>
      <c r="C33" s="32">
        <v>311</v>
      </c>
      <c r="D33" s="32">
        <v>26007</v>
      </c>
      <c r="E33" s="32">
        <v>3127</v>
      </c>
      <c r="F33" s="11">
        <f t="shared" si="0"/>
        <v>67814</v>
      </c>
      <c r="H33"/>
      <c r="I33"/>
      <c r="J33"/>
      <c r="K33"/>
      <c r="L33"/>
      <c r="M33"/>
      <c r="N33"/>
      <c r="O33"/>
    </row>
    <row r="34" spans="1:15" x14ac:dyDescent="0.3">
      <c r="A34" s="10" t="s">
        <v>45</v>
      </c>
      <c r="B34" s="32">
        <v>34</v>
      </c>
      <c r="C34" s="32">
        <v>1</v>
      </c>
      <c r="D34" s="32">
        <v>153</v>
      </c>
      <c r="E34" s="32">
        <v>39</v>
      </c>
      <c r="F34" s="11">
        <f t="shared" si="0"/>
        <v>227</v>
      </c>
    </row>
    <row r="35" spans="1:15" x14ac:dyDescent="0.3">
      <c r="A35" s="10" t="s">
        <v>46</v>
      </c>
      <c r="B35" s="32">
        <v>103</v>
      </c>
      <c r="C35" s="32">
        <v>4</v>
      </c>
      <c r="D35" s="32">
        <v>697</v>
      </c>
      <c r="E35" s="32">
        <v>209</v>
      </c>
      <c r="F35" s="11">
        <f t="shared" si="0"/>
        <v>1013</v>
      </c>
    </row>
    <row r="36" spans="1:15" x14ac:dyDescent="0.3">
      <c r="A36" s="10" t="s">
        <v>47</v>
      </c>
      <c r="B36" s="32">
        <v>2740</v>
      </c>
      <c r="C36" s="32">
        <v>32</v>
      </c>
      <c r="D36" s="32">
        <v>2252</v>
      </c>
      <c r="E36" s="32">
        <v>1970</v>
      </c>
      <c r="F36" s="11">
        <f t="shared" si="0"/>
        <v>6994</v>
      </c>
    </row>
    <row r="37" spans="1:15" x14ac:dyDescent="0.3">
      <c r="A37" s="10" t="s">
        <v>48</v>
      </c>
      <c r="B37" s="32">
        <v>208</v>
      </c>
      <c r="C37" s="32"/>
      <c r="D37" s="32">
        <v>101</v>
      </c>
      <c r="E37" s="32">
        <v>113</v>
      </c>
      <c r="F37" s="11">
        <f t="shared" si="0"/>
        <v>422</v>
      </c>
    </row>
    <row r="38" spans="1:15" x14ac:dyDescent="0.3">
      <c r="A38" s="10" t="s">
        <v>49</v>
      </c>
      <c r="B38" s="32">
        <v>17527</v>
      </c>
      <c r="C38" s="32">
        <v>170</v>
      </c>
      <c r="D38" s="32">
        <v>14501</v>
      </c>
      <c r="E38" s="32">
        <v>2025</v>
      </c>
      <c r="F38" s="11">
        <f t="shared" si="0"/>
        <v>34223</v>
      </c>
    </row>
    <row r="39" spans="1:15" x14ac:dyDescent="0.3">
      <c r="A39" s="10" t="s">
        <v>50</v>
      </c>
      <c r="B39" s="32">
        <v>1152</v>
      </c>
      <c r="C39" s="32">
        <v>6</v>
      </c>
      <c r="D39" s="32">
        <v>685</v>
      </c>
      <c r="E39" s="32">
        <v>180</v>
      </c>
      <c r="F39" s="11">
        <f t="shared" si="0"/>
        <v>2023</v>
      </c>
    </row>
    <row r="40" spans="1:15" x14ac:dyDescent="0.3">
      <c r="A40" s="10" t="s">
        <v>51</v>
      </c>
      <c r="B40" s="32">
        <v>96</v>
      </c>
      <c r="C40" s="32">
        <v>3</v>
      </c>
      <c r="D40" s="32">
        <v>459</v>
      </c>
      <c r="E40" s="32">
        <v>112</v>
      </c>
      <c r="F40" s="11">
        <f t="shared" si="0"/>
        <v>670</v>
      </c>
    </row>
    <row r="41" spans="1:15" x14ac:dyDescent="0.3">
      <c r="A41" s="10" t="s">
        <v>52</v>
      </c>
      <c r="B41" s="32">
        <v>502</v>
      </c>
      <c r="C41" s="32">
        <v>15</v>
      </c>
      <c r="D41" s="32">
        <v>1848</v>
      </c>
      <c r="E41" s="32">
        <v>650</v>
      </c>
      <c r="F41" s="11">
        <f t="shared" si="0"/>
        <v>3015</v>
      </c>
    </row>
    <row r="42" spans="1:15" x14ac:dyDescent="0.3">
      <c r="A42" s="10" t="s">
        <v>53</v>
      </c>
      <c r="B42" s="32">
        <v>7469</v>
      </c>
      <c r="C42" s="32">
        <v>94</v>
      </c>
      <c r="D42" s="32">
        <v>14529</v>
      </c>
      <c r="E42" s="32">
        <v>352</v>
      </c>
      <c r="F42" s="11">
        <f t="shared" si="0"/>
        <v>22444</v>
      </c>
    </row>
    <row r="43" spans="1:15" x14ac:dyDescent="0.3">
      <c r="A43" s="10" t="s">
        <v>54</v>
      </c>
      <c r="B43" s="32">
        <v>61</v>
      </c>
      <c r="C43" s="32"/>
      <c r="D43" s="32">
        <v>84</v>
      </c>
      <c r="E43" s="32">
        <v>1</v>
      </c>
      <c r="F43" s="11">
        <f t="shared" si="0"/>
        <v>146</v>
      </c>
    </row>
    <row r="44" spans="1:15" x14ac:dyDescent="0.3">
      <c r="A44" s="10" t="s">
        <v>55</v>
      </c>
      <c r="B44" s="32">
        <v>41</v>
      </c>
      <c r="C44" s="32">
        <v>2</v>
      </c>
      <c r="D44" s="32">
        <v>164</v>
      </c>
      <c r="E44" s="32">
        <v>86</v>
      </c>
      <c r="F44" s="11">
        <f t="shared" si="0"/>
        <v>293</v>
      </c>
    </row>
    <row r="45" spans="1:15" x14ac:dyDescent="0.3">
      <c r="A45" s="10" t="s">
        <v>56</v>
      </c>
      <c r="B45" s="32">
        <v>920</v>
      </c>
      <c r="C45" s="32">
        <v>17</v>
      </c>
      <c r="D45" s="32">
        <v>2498</v>
      </c>
      <c r="E45" s="32">
        <v>1060</v>
      </c>
      <c r="F45" s="11">
        <f t="shared" si="0"/>
        <v>4495</v>
      </c>
    </row>
    <row r="46" spans="1:15" x14ac:dyDescent="0.3">
      <c r="A46" s="10" t="s">
        <v>57</v>
      </c>
      <c r="B46" s="32">
        <v>1139</v>
      </c>
      <c r="C46" s="32">
        <v>17</v>
      </c>
      <c r="D46" s="32">
        <v>3089</v>
      </c>
      <c r="E46" s="32">
        <v>1334</v>
      </c>
      <c r="F46" s="11">
        <f t="shared" si="0"/>
        <v>5579</v>
      </c>
    </row>
    <row r="47" spans="1:15" x14ac:dyDescent="0.3">
      <c r="A47" s="10" t="s">
        <v>58</v>
      </c>
      <c r="B47" s="32">
        <v>568</v>
      </c>
      <c r="C47" s="32">
        <v>4</v>
      </c>
      <c r="D47" s="32">
        <v>1513</v>
      </c>
      <c r="E47" s="32">
        <v>670</v>
      </c>
      <c r="F47" s="11">
        <f t="shared" si="0"/>
        <v>2755</v>
      </c>
    </row>
    <row r="48" spans="1:15" x14ac:dyDescent="0.3">
      <c r="A48" s="10" t="s">
        <v>59</v>
      </c>
      <c r="B48" s="32">
        <v>717</v>
      </c>
      <c r="C48" s="32">
        <v>1</v>
      </c>
      <c r="D48" s="32">
        <v>987</v>
      </c>
      <c r="E48" s="32">
        <v>135</v>
      </c>
      <c r="F48" s="11">
        <f t="shared" si="0"/>
        <v>1840</v>
      </c>
    </row>
    <row r="49" spans="1:6" x14ac:dyDescent="0.3">
      <c r="A49" s="10" t="s">
        <v>60</v>
      </c>
      <c r="B49" s="32">
        <v>451</v>
      </c>
      <c r="C49" s="32">
        <v>9</v>
      </c>
      <c r="D49" s="32">
        <v>355</v>
      </c>
      <c r="E49" s="32">
        <v>11</v>
      </c>
      <c r="F49" s="11">
        <f t="shared" si="0"/>
        <v>826</v>
      </c>
    </row>
    <row r="50" spans="1:6" x14ac:dyDescent="0.3">
      <c r="A50" s="10" t="s">
        <v>61</v>
      </c>
      <c r="B50" s="32">
        <v>304</v>
      </c>
      <c r="C50" s="32">
        <v>2</v>
      </c>
      <c r="D50" s="32">
        <v>570</v>
      </c>
      <c r="E50" s="32">
        <v>26</v>
      </c>
      <c r="F50" s="11">
        <f t="shared" si="0"/>
        <v>902</v>
      </c>
    </row>
    <row r="51" spans="1:6" x14ac:dyDescent="0.3">
      <c r="A51" s="10" t="s">
        <v>62</v>
      </c>
      <c r="B51" s="32">
        <v>114</v>
      </c>
      <c r="C51" s="32"/>
      <c r="D51" s="32">
        <v>482</v>
      </c>
      <c r="E51" s="32"/>
      <c r="F51" s="11">
        <f t="shared" si="0"/>
        <v>596</v>
      </c>
    </row>
    <row r="52" spans="1:6" x14ac:dyDescent="0.3">
      <c r="A52" s="10" t="s">
        <v>63</v>
      </c>
      <c r="B52" s="32">
        <v>1032</v>
      </c>
      <c r="C52" s="32">
        <v>7</v>
      </c>
      <c r="D52" s="32">
        <v>355</v>
      </c>
      <c r="E52" s="32">
        <v>184</v>
      </c>
      <c r="F52" s="11">
        <f t="shared" si="0"/>
        <v>1578</v>
      </c>
    </row>
    <row r="53" spans="1:6" x14ac:dyDescent="0.3">
      <c r="A53" s="10" t="s">
        <v>64</v>
      </c>
      <c r="B53" s="32">
        <v>332</v>
      </c>
      <c r="C53" s="32">
        <v>1</v>
      </c>
      <c r="D53" s="32">
        <v>730</v>
      </c>
      <c r="E53" s="32">
        <v>304</v>
      </c>
      <c r="F53" s="11">
        <f t="shared" si="0"/>
        <v>1367</v>
      </c>
    </row>
    <row r="54" spans="1:6" x14ac:dyDescent="0.3">
      <c r="A54" s="10" t="s">
        <v>65</v>
      </c>
      <c r="B54" s="32">
        <v>9924</v>
      </c>
      <c r="C54" s="32">
        <v>65</v>
      </c>
      <c r="D54" s="32">
        <v>6298</v>
      </c>
      <c r="E54" s="32">
        <v>114</v>
      </c>
      <c r="F54" s="11">
        <f t="shared" si="0"/>
        <v>16401</v>
      </c>
    </row>
    <row r="55" spans="1:6" x14ac:dyDescent="0.3">
      <c r="A55" s="10" t="s">
        <v>66</v>
      </c>
      <c r="B55" s="32">
        <v>66</v>
      </c>
      <c r="C55" s="32">
        <v>4</v>
      </c>
      <c r="D55" s="32">
        <v>751</v>
      </c>
      <c r="E55" s="32">
        <v>102</v>
      </c>
      <c r="F55" s="11">
        <f t="shared" si="0"/>
        <v>923</v>
      </c>
    </row>
    <row r="56" spans="1:6" x14ac:dyDescent="0.3">
      <c r="A56" s="10" t="s">
        <v>67</v>
      </c>
      <c r="B56" s="32">
        <v>257</v>
      </c>
      <c r="C56" s="32">
        <v>2</v>
      </c>
      <c r="D56" s="32">
        <v>368</v>
      </c>
      <c r="E56" s="32">
        <v>173</v>
      </c>
      <c r="F56" s="11">
        <f t="shared" si="0"/>
        <v>800</v>
      </c>
    </row>
    <row r="57" spans="1:6" x14ac:dyDescent="0.3">
      <c r="A57" s="10" t="s">
        <v>68</v>
      </c>
      <c r="B57" s="32">
        <v>991</v>
      </c>
      <c r="C57" s="32">
        <v>10</v>
      </c>
      <c r="D57" s="32">
        <v>786</v>
      </c>
      <c r="E57" s="32">
        <v>883</v>
      </c>
      <c r="F57" s="11">
        <f t="shared" si="0"/>
        <v>2670</v>
      </c>
    </row>
    <row r="58" spans="1:6" x14ac:dyDescent="0.3">
      <c r="A58" s="10" t="s">
        <v>69</v>
      </c>
      <c r="B58" s="32">
        <v>471</v>
      </c>
      <c r="C58" s="32">
        <v>4</v>
      </c>
      <c r="D58" s="32">
        <v>219</v>
      </c>
      <c r="E58" s="32">
        <v>5</v>
      </c>
      <c r="F58" s="11">
        <f t="shared" si="0"/>
        <v>699</v>
      </c>
    </row>
    <row r="59" spans="1:6" x14ac:dyDescent="0.3">
      <c r="A59" s="10" t="s">
        <v>70</v>
      </c>
      <c r="B59" s="32">
        <v>19</v>
      </c>
      <c r="C59" s="32"/>
      <c r="D59" s="32">
        <v>10</v>
      </c>
      <c r="E59" s="32">
        <v>17</v>
      </c>
      <c r="F59" s="11">
        <f t="shared" si="0"/>
        <v>46</v>
      </c>
    </row>
    <row r="60" spans="1:6" x14ac:dyDescent="0.3">
      <c r="A60" s="10" t="s">
        <v>71</v>
      </c>
      <c r="B60" s="32">
        <v>470</v>
      </c>
      <c r="C60" s="32">
        <v>4</v>
      </c>
      <c r="D60" s="32">
        <v>152</v>
      </c>
      <c r="E60" s="32">
        <v>231</v>
      </c>
      <c r="F60" s="11">
        <f t="shared" si="0"/>
        <v>857</v>
      </c>
    </row>
    <row r="61" spans="1:6" x14ac:dyDescent="0.3">
      <c r="A61" s="10" t="s">
        <v>72</v>
      </c>
      <c r="B61" s="32">
        <v>59</v>
      </c>
      <c r="C61" s="32"/>
      <c r="D61" s="32">
        <v>288</v>
      </c>
      <c r="E61" s="32">
        <v>82</v>
      </c>
      <c r="F61" s="11">
        <f t="shared" si="0"/>
        <v>429</v>
      </c>
    </row>
    <row r="62" spans="1:6" x14ac:dyDescent="0.3">
      <c r="A62" s="10" t="s">
        <v>73</v>
      </c>
      <c r="B62" s="32">
        <v>760</v>
      </c>
      <c r="C62" s="32"/>
      <c r="D62" s="32">
        <v>613</v>
      </c>
      <c r="E62" s="32">
        <v>6</v>
      </c>
      <c r="F62" s="11">
        <f t="shared" si="0"/>
        <v>1379</v>
      </c>
    </row>
    <row r="63" spans="1:6" x14ac:dyDescent="0.3">
      <c r="A63" s="10" t="s">
        <v>74</v>
      </c>
      <c r="B63" s="32">
        <v>425</v>
      </c>
      <c r="C63" s="32">
        <v>15</v>
      </c>
      <c r="D63" s="32">
        <v>915</v>
      </c>
      <c r="E63" s="32">
        <v>474</v>
      </c>
      <c r="F63" s="11">
        <f t="shared" si="0"/>
        <v>1829</v>
      </c>
    </row>
    <row r="64" spans="1:6" x14ac:dyDescent="0.3">
      <c r="A64" s="10" t="s">
        <v>75</v>
      </c>
      <c r="B64" s="32">
        <v>83</v>
      </c>
      <c r="C64" s="32">
        <v>5</v>
      </c>
      <c r="D64" s="32">
        <v>815</v>
      </c>
      <c r="E64" s="32">
        <v>153</v>
      </c>
      <c r="F64" s="11">
        <f t="shared" si="0"/>
        <v>1056</v>
      </c>
    </row>
    <row r="65" spans="1:6" x14ac:dyDescent="0.3">
      <c r="A65" s="10" t="s">
        <v>76</v>
      </c>
      <c r="B65" s="32">
        <v>6808</v>
      </c>
      <c r="C65" s="32">
        <v>91</v>
      </c>
      <c r="D65" s="32">
        <v>9949</v>
      </c>
      <c r="E65" s="32">
        <v>117</v>
      </c>
      <c r="F65" s="11">
        <f t="shared" si="0"/>
        <v>16965</v>
      </c>
    </row>
    <row r="66" spans="1:6" x14ac:dyDescent="0.3">
      <c r="A66" s="10" t="s">
        <v>77</v>
      </c>
      <c r="B66" s="32">
        <v>199</v>
      </c>
      <c r="C66" s="32">
        <v>1</v>
      </c>
      <c r="D66" s="32">
        <v>843</v>
      </c>
      <c r="E66" s="32">
        <v>304</v>
      </c>
      <c r="F66" s="11">
        <f t="shared" si="0"/>
        <v>1347</v>
      </c>
    </row>
    <row r="67" spans="1:6" x14ac:dyDescent="0.3">
      <c r="A67" s="23" t="s">
        <v>10</v>
      </c>
      <c r="B67" s="8">
        <f>SUM(B3:B66)</f>
        <v>240615</v>
      </c>
      <c r="C67" s="8">
        <f t="shared" ref="C67:E67" si="1">SUM(C3:C66)</f>
        <v>2406</v>
      </c>
      <c r="D67" s="8">
        <f t="shared" si="1"/>
        <v>206691</v>
      </c>
      <c r="E67" s="8">
        <f t="shared" si="1"/>
        <v>79456</v>
      </c>
      <c r="F67" s="24">
        <f>SUM(F3:F66)</f>
        <v>529168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M31"/>
  <sheetViews>
    <sheetView workbookViewId="0">
      <pane xSplit="1" ySplit="4" topLeftCell="B12" activePane="bottomRight" state="frozen"/>
      <selection pane="topRight" activeCell="B1" sqref="B1"/>
      <selection pane="bottomLeft" activeCell="A5" sqref="A5"/>
      <selection pane="bottomRight" activeCell="B31" sqref="B31"/>
    </sheetView>
  </sheetViews>
  <sheetFormatPr defaultColWidth="9.5546875" defaultRowHeight="14.4" x14ac:dyDescent="0.3"/>
  <cols>
    <col min="1" max="1" width="22.33203125" style="1" bestFit="1" customWidth="1"/>
    <col min="2" max="11" width="10.88671875" style="1" customWidth="1"/>
    <col min="12" max="12" width="16.33203125" style="1" bestFit="1" customWidth="1"/>
    <col min="13" max="13" width="13.5546875" style="1" customWidth="1"/>
    <col min="14" max="16384" width="9.5546875" style="1"/>
  </cols>
  <sheetData>
    <row r="1" spans="1:13" x14ac:dyDescent="0.3">
      <c r="A1" s="30"/>
      <c r="B1" s="56" t="s">
        <v>104</v>
      </c>
      <c r="C1" s="57"/>
      <c r="D1" s="57"/>
      <c r="E1" s="57"/>
      <c r="F1" s="57"/>
      <c r="G1" s="57"/>
      <c r="H1" s="57"/>
      <c r="I1" s="57"/>
      <c r="J1" s="57"/>
      <c r="K1" s="57"/>
      <c r="L1" s="58"/>
      <c r="M1" s="26"/>
    </row>
    <row r="2" spans="1:13" x14ac:dyDescent="0.3">
      <c r="A2" s="59" t="s">
        <v>78</v>
      </c>
      <c r="B2" s="61" t="s">
        <v>1</v>
      </c>
      <c r="C2" s="61"/>
      <c r="D2" s="61"/>
      <c r="E2" s="56" t="s">
        <v>97</v>
      </c>
      <c r="F2" s="57"/>
      <c r="G2" s="58"/>
      <c r="H2" s="61" t="s">
        <v>3</v>
      </c>
      <c r="I2" s="61"/>
      <c r="J2" s="61"/>
      <c r="K2" s="56" t="s">
        <v>99</v>
      </c>
      <c r="L2" s="58"/>
      <c r="M2" s="59" t="s">
        <v>6</v>
      </c>
    </row>
    <row r="3" spans="1:13" x14ac:dyDescent="0.3">
      <c r="A3" s="60"/>
      <c r="B3" s="9" t="s">
        <v>79</v>
      </c>
      <c r="C3" s="9" t="s">
        <v>80</v>
      </c>
      <c r="D3" s="25" t="s">
        <v>81</v>
      </c>
      <c r="E3" s="9" t="s">
        <v>79</v>
      </c>
      <c r="F3" s="9" t="s">
        <v>80</v>
      </c>
      <c r="G3" s="25" t="s">
        <v>98</v>
      </c>
      <c r="H3" s="9" t="s">
        <v>79</v>
      </c>
      <c r="I3" s="9" t="s">
        <v>80</v>
      </c>
      <c r="J3" s="25" t="s">
        <v>82</v>
      </c>
      <c r="K3" s="9" t="s">
        <v>80</v>
      </c>
      <c r="L3" s="25" t="s">
        <v>100</v>
      </c>
      <c r="M3" s="60"/>
    </row>
    <row r="4" spans="1:13" x14ac:dyDescent="0.3">
      <c r="A4" s="12" t="s">
        <v>83</v>
      </c>
      <c r="B4" s="37">
        <f>SUM(B5:B12)</f>
        <v>6</v>
      </c>
      <c r="C4" s="37">
        <f>SUM(C5:C12)</f>
        <v>136603</v>
      </c>
      <c r="D4" s="38">
        <f>SUM(B4:C4)</f>
        <v>136609</v>
      </c>
      <c r="E4" s="37">
        <f>SUM(E5:E12)</f>
        <v>0</v>
      </c>
      <c r="F4" s="37">
        <f t="shared" ref="F4:G4" si="0">SUM(F5:F12)</f>
        <v>853</v>
      </c>
      <c r="G4" s="37">
        <f t="shared" si="0"/>
        <v>853</v>
      </c>
      <c r="H4" s="37">
        <f>SUM(H5:H12)</f>
        <v>13</v>
      </c>
      <c r="I4" s="37">
        <f>SUM(I5:I12)</f>
        <v>103248</v>
      </c>
      <c r="J4" s="38">
        <f>SUM(H4:I4)</f>
        <v>103261</v>
      </c>
      <c r="K4" s="39">
        <f>SUM(K5:K12)</f>
        <v>39126</v>
      </c>
      <c r="L4" s="38">
        <f t="shared" ref="L4:L30" si="1">SUM(K4:K4)</f>
        <v>39126</v>
      </c>
      <c r="M4" s="37">
        <f t="shared" ref="M4:M30" si="2">SUM(D4,G4,J4,L4)</f>
        <v>279849</v>
      </c>
    </row>
    <row r="5" spans="1:13" x14ac:dyDescent="0.3">
      <c r="A5" s="14" t="s">
        <v>84</v>
      </c>
      <c r="B5" s="40"/>
      <c r="C5" s="41">
        <v>227</v>
      </c>
      <c r="D5" s="15">
        <f>SUM(B5:C5)</f>
        <v>227</v>
      </c>
      <c r="E5" s="40"/>
      <c r="F5" s="41"/>
      <c r="G5" s="15">
        <f>SUM(E5:F5)</f>
        <v>0</v>
      </c>
      <c r="H5" s="40"/>
      <c r="I5" s="41">
        <v>97</v>
      </c>
      <c r="J5" s="15">
        <f t="shared" ref="J5:J30" si="3">SUM(H5:I5)</f>
        <v>97</v>
      </c>
      <c r="K5" s="42">
        <v>117</v>
      </c>
      <c r="L5" s="15">
        <f t="shared" si="1"/>
        <v>117</v>
      </c>
      <c r="M5" s="16">
        <f t="shared" si="2"/>
        <v>441</v>
      </c>
    </row>
    <row r="6" spans="1:13" x14ac:dyDescent="0.3">
      <c r="A6" s="14" t="s">
        <v>85</v>
      </c>
      <c r="B6" s="40">
        <v>1</v>
      </c>
      <c r="C6" s="41">
        <v>4632</v>
      </c>
      <c r="D6" s="15">
        <f t="shared" ref="D6:D30" si="4">SUM(B6:C6)</f>
        <v>4633</v>
      </c>
      <c r="E6" s="40"/>
      <c r="F6" s="40">
        <v>72</v>
      </c>
      <c r="G6" s="15">
        <f t="shared" ref="G6:G12" si="5">SUM(E6:F6)</f>
        <v>72</v>
      </c>
      <c r="H6" s="40"/>
      <c r="I6" s="41">
        <v>1984</v>
      </c>
      <c r="J6" s="15">
        <f t="shared" si="3"/>
        <v>1984</v>
      </c>
      <c r="K6" s="42">
        <v>2052</v>
      </c>
      <c r="L6" s="15">
        <f t="shared" si="1"/>
        <v>2052</v>
      </c>
      <c r="M6" s="16">
        <f t="shared" si="2"/>
        <v>8741</v>
      </c>
    </row>
    <row r="7" spans="1:13" x14ac:dyDescent="0.3">
      <c r="A7" s="14" t="s">
        <v>86</v>
      </c>
      <c r="B7" s="40"/>
      <c r="C7" s="41">
        <v>11455</v>
      </c>
      <c r="D7" s="15">
        <f t="shared" si="4"/>
        <v>11455</v>
      </c>
      <c r="E7" s="40"/>
      <c r="F7" s="40">
        <v>174</v>
      </c>
      <c r="G7" s="15">
        <f t="shared" si="5"/>
        <v>174</v>
      </c>
      <c r="H7" s="40"/>
      <c r="I7" s="41">
        <v>3832</v>
      </c>
      <c r="J7" s="15">
        <f t="shared" si="3"/>
        <v>3832</v>
      </c>
      <c r="K7" s="42">
        <v>3595</v>
      </c>
      <c r="L7" s="15">
        <f t="shared" si="1"/>
        <v>3595</v>
      </c>
      <c r="M7" s="16">
        <f t="shared" si="2"/>
        <v>19056</v>
      </c>
    </row>
    <row r="8" spans="1:13" x14ac:dyDescent="0.3">
      <c r="A8" s="14" t="s">
        <v>87</v>
      </c>
      <c r="B8" s="40"/>
      <c r="C8" s="41">
        <v>13213</v>
      </c>
      <c r="D8" s="15">
        <f t="shared" si="4"/>
        <v>13213</v>
      </c>
      <c r="E8" s="40"/>
      <c r="F8" s="40">
        <v>186</v>
      </c>
      <c r="G8" s="15">
        <f t="shared" si="5"/>
        <v>186</v>
      </c>
      <c r="H8" s="40"/>
      <c r="I8" s="41">
        <v>5882</v>
      </c>
      <c r="J8" s="15">
        <f t="shared" si="3"/>
        <v>5882</v>
      </c>
      <c r="K8" s="42">
        <v>4279</v>
      </c>
      <c r="L8" s="15">
        <f t="shared" si="1"/>
        <v>4279</v>
      </c>
      <c r="M8" s="16">
        <f t="shared" si="2"/>
        <v>23560</v>
      </c>
    </row>
    <row r="9" spans="1:13" x14ac:dyDescent="0.3">
      <c r="A9" s="14" t="s">
        <v>88</v>
      </c>
      <c r="B9" s="40">
        <v>1</v>
      </c>
      <c r="C9" s="41">
        <v>15243</v>
      </c>
      <c r="D9" s="15">
        <f t="shared" si="4"/>
        <v>15244</v>
      </c>
      <c r="E9" s="40"/>
      <c r="F9" s="40">
        <v>132</v>
      </c>
      <c r="G9" s="15">
        <f t="shared" si="5"/>
        <v>132</v>
      </c>
      <c r="H9" s="40">
        <v>2</v>
      </c>
      <c r="I9" s="41">
        <v>10512</v>
      </c>
      <c r="J9" s="15">
        <f t="shared" si="3"/>
        <v>10514</v>
      </c>
      <c r="K9" s="42">
        <v>5000</v>
      </c>
      <c r="L9" s="15">
        <f t="shared" si="1"/>
        <v>5000</v>
      </c>
      <c r="M9" s="16">
        <f t="shared" si="2"/>
        <v>30890</v>
      </c>
    </row>
    <row r="10" spans="1:13" x14ac:dyDescent="0.3">
      <c r="A10" s="14" t="s">
        <v>89</v>
      </c>
      <c r="B10" s="40"/>
      <c r="C10" s="41">
        <v>27461</v>
      </c>
      <c r="D10" s="15">
        <f t="shared" si="4"/>
        <v>27461</v>
      </c>
      <c r="E10" s="40"/>
      <c r="F10" s="40">
        <v>143</v>
      </c>
      <c r="G10" s="15">
        <f t="shared" si="5"/>
        <v>143</v>
      </c>
      <c r="H10" s="40">
        <v>6</v>
      </c>
      <c r="I10" s="41">
        <v>23131</v>
      </c>
      <c r="J10" s="15">
        <f t="shared" si="3"/>
        <v>23137</v>
      </c>
      <c r="K10" s="42">
        <v>8351</v>
      </c>
      <c r="L10" s="15">
        <f t="shared" si="1"/>
        <v>8351</v>
      </c>
      <c r="M10" s="16">
        <f t="shared" si="2"/>
        <v>59092</v>
      </c>
    </row>
    <row r="11" spans="1:13" x14ac:dyDescent="0.3">
      <c r="A11" s="14" t="s">
        <v>90</v>
      </c>
      <c r="B11" s="40">
        <v>3</v>
      </c>
      <c r="C11" s="41">
        <v>38966</v>
      </c>
      <c r="D11" s="15">
        <f t="shared" si="4"/>
        <v>38969</v>
      </c>
      <c r="E11" s="40"/>
      <c r="F11" s="40">
        <v>103</v>
      </c>
      <c r="G11" s="15">
        <f t="shared" si="5"/>
        <v>103</v>
      </c>
      <c r="H11" s="40">
        <v>4</v>
      </c>
      <c r="I11" s="41">
        <v>30141</v>
      </c>
      <c r="J11" s="15">
        <f t="shared" si="3"/>
        <v>30145</v>
      </c>
      <c r="K11" s="42">
        <v>10060</v>
      </c>
      <c r="L11" s="15">
        <f t="shared" si="1"/>
        <v>10060</v>
      </c>
      <c r="M11" s="16">
        <f t="shared" si="2"/>
        <v>79277</v>
      </c>
    </row>
    <row r="12" spans="1:13" x14ac:dyDescent="0.3">
      <c r="A12" s="14" t="s">
        <v>91</v>
      </c>
      <c r="B12" s="40">
        <v>1</v>
      </c>
      <c r="C12" s="41">
        <v>25406</v>
      </c>
      <c r="D12" s="15">
        <f t="shared" si="4"/>
        <v>25407</v>
      </c>
      <c r="E12" s="40"/>
      <c r="F12" s="40">
        <v>43</v>
      </c>
      <c r="G12" s="15">
        <f t="shared" si="5"/>
        <v>43</v>
      </c>
      <c r="H12" s="40">
        <v>1</v>
      </c>
      <c r="I12" s="41">
        <v>27669</v>
      </c>
      <c r="J12" s="15">
        <f t="shared" si="3"/>
        <v>27670</v>
      </c>
      <c r="K12" s="42">
        <v>5672</v>
      </c>
      <c r="L12" s="15">
        <f t="shared" si="1"/>
        <v>5672</v>
      </c>
      <c r="M12" s="16">
        <f t="shared" si="2"/>
        <v>58792</v>
      </c>
    </row>
    <row r="13" spans="1:13" x14ac:dyDescent="0.3">
      <c r="A13" s="12" t="s">
        <v>92</v>
      </c>
      <c r="B13" s="11">
        <f>SUM(B14:B21)</f>
        <v>16</v>
      </c>
      <c r="C13" s="11">
        <f>SUM(C14:C21)</f>
        <v>102093</v>
      </c>
      <c r="D13" s="13">
        <f t="shared" si="4"/>
        <v>102109</v>
      </c>
      <c r="E13" s="11">
        <f>SUM(E14:E21)</f>
        <v>2</v>
      </c>
      <c r="F13" s="11">
        <f>SUM(F14:F21)</f>
        <v>1534</v>
      </c>
      <c r="G13" s="13">
        <f>SUM(E13:F13)</f>
        <v>1536</v>
      </c>
      <c r="H13" s="11">
        <f>SUM(H14:H21)</f>
        <v>7</v>
      </c>
      <c r="I13" s="11">
        <f>SUM(I14:I21)</f>
        <v>102610</v>
      </c>
      <c r="J13" s="13">
        <f t="shared" si="3"/>
        <v>102617</v>
      </c>
      <c r="K13" s="33">
        <f>SUM(K14:K21)</f>
        <v>39517</v>
      </c>
      <c r="L13" s="13">
        <f t="shared" si="1"/>
        <v>39517</v>
      </c>
      <c r="M13" s="11">
        <f t="shared" si="2"/>
        <v>245779</v>
      </c>
    </row>
    <row r="14" spans="1:13" x14ac:dyDescent="0.3">
      <c r="A14" s="14" t="s">
        <v>84</v>
      </c>
      <c r="B14" s="40"/>
      <c r="C14" s="41">
        <v>145</v>
      </c>
      <c r="D14" s="15">
        <f t="shared" si="4"/>
        <v>145</v>
      </c>
      <c r="E14" s="40"/>
      <c r="F14" s="41">
        <v>5</v>
      </c>
      <c r="G14" s="15">
        <f t="shared" ref="G14:G30" si="6">SUM(E14:F14)</f>
        <v>5</v>
      </c>
      <c r="H14" s="40"/>
      <c r="I14" s="41">
        <v>118</v>
      </c>
      <c r="J14" s="15">
        <f t="shared" si="3"/>
        <v>118</v>
      </c>
      <c r="K14" s="41">
        <v>127</v>
      </c>
      <c r="L14" s="13">
        <f t="shared" si="1"/>
        <v>127</v>
      </c>
      <c r="M14" s="16">
        <f t="shared" si="2"/>
        <v>395</v>
      </c>
    </row>
    <row r="15" spans="1:13" x14ac:dyDescent="0.3">
      <c r="A15" s="14" t="s">
        <v>85</v>
      </c>
      <c r="B15" s="40">
        <v>1</v>
      </c>
      <c r="C15" s="41">
        <v>3448</v>
      </c>
      <c r="D15" s="15">
        <f t="shared" si="4"/>
        <v>3449</v>
      </c>
      <c r="E15" s="40"/>
      <c r="F15" s="41">
        <v>99</v>
      </c>
      <c r="G15" s="15">
        <f t="shared" si="6"/>
        <v>99</v>
      </c>
      <c r="H15" s="40"/>
      <c r="I15" s="41">
        <v>2490</v>
      </c>
      <c r="J15" s="15">
        <f t="shared" si="3"/>
        <v>2490</v>
      </c>
      <c r="K15" s="41">
        <v>1936</v>
      </c>
      <c r="L15" s="13">
        <f t="shared" si="1"/>
        <v>1936</v>
      </c>
      <c r="M15" s="16">
        <f t="shared" si="2"/>
        <v>7974</v>
      </c>
    </row>
    <row r="16" spans="1:13" x14ac:dyDescent="0.3">
      <c r="A16" s="14" t="s">
        <v>86</v>
      </c>
      <c r="B16" s="40">
        <v>3</v>
      </c>
      <c r="C16" s="41">
        <v>9785</v>
      </c>
      <c r="D16" s="15">
        <f t="shared" si="4"/>
        <v>9788</v>
      </c>
      <c r="E16" s="40">
        <v>1</v>
      </c>
      <c r="F16" s="41">
        <v>320</v>
      </c>
      <c r="G16" s="15">
        <f t="shared" si="6"/>
        <v>321</v>
      </c>
      <c r="H16" s="40"/>
      <c r="I16" s="41">
        <v>3981</v>
      </c>
      <c r="J16" s="15">
        <f t="shared" si="3"/>
        <v>3981</v>
      </c>
      <c r="K16" s="41">
        <v>3589</v>
      </c>
      <c r="L16" s="13">
        <f t="shared" si="1"/>
        <v>3589</v>
      </c>
      <c r="M16" s="16">
        <f t="shared" si="2"/>
        <v>17679</v>
      </c>
    </row>
    <row r="17" spans="1:13" x14ac:dyDescent="0.3">
      <c r="A17" s="14" t="s">
        <v>87</v>
      </c>
      <c r="B17" s="40">
        <v>3</v>
      </c>
      <c r="C17" s="41">
        <v>11019</v>
      </c>
      <c r="D17" s="15">
        <f t="shared" si="4"/>
        <v>11022</v>
      </c>
      <c r="E17" s="40"/>
      <c r="F17" s="41">
        <v>351</v>
      </c>
      <c r="G17" s="15">
        <f t="shared" si="6"/>
        <v>351</v>
      </c>
      <c r="H17" s="40">
        <v>1</v>
      </c>
      <c r="I17" s="41">
        <v>6154</v>
      </c>
      <c r="J17" s="15">
        <f t="shared" si="3"/>
        <v>6155</v>
      </c>
      <c r="K17" s="41">
        <v>4421</v>
      </c>
      <c r="L17" s="13">
        <f t="shared" si="1"/>
        <v>4421</v>
      </c>
      <c r="M17" s="16">
        <f t="shared" si="2"/>
        <v>21949</v>
      </c>
    </row>
    <row r="18" spans="1:13" x14ac:dyDescent="0.3">
      <c r="A18" s="14" t="s">
        <v>88</v>
      </c>
      <c r="B18" s="40">
        <v>3</v>
      </c>
      <c r="C18" s="41">
        <v>12125</v>
      </c>
      <c r="D18" s="15">
        <f t="shared" si="4"/>
        <v>12128</v>
      </c>
      <c r="E18" s="40">
        <v>1</v>
      </c>
      <c r="F18" s="41">
        <v>252</v>
      </c>
      <c r="G18" s="15">
        <f t="shared" si="6"/>
        <v>253</v>
      </c>
      <c r="H18" s="40">
        <v>1</v>
      </c>
      <c r="I18" s="41">
        <v>10861</v>
      </c>
      <c r="J18" s="15">
        <f t="shared" si="3"/>
        <v>10862</v>
      </c>
      <c r="K18" s="41">
        <v>5209</v>
      </c>
      <c r="L18" s="13">
        <f t="shared" si="1"/>
        <v>5209</v>
      </c>
      <c r="M18" s="16">
        <f t="shared" si="2"/>
        <v>28452</v>
      </c>
    </row>
    <row r="19" spans="1:13" x14ac:dyDescent="0.3">
      <c r="A19" s="14" t="s">
        <v>89</v>
      </c>
      <c r="B19" s="40">
        <v>2</v>
      </c>
      <c r="C19" s="41">
        <v>19023</v>
      </c>
      <c r="D19" s="15">
        <f t="shared" si="4"/>
        <v>19025</v>
      </c>
      <c r="E19" s="40"/>
      <c r="F19" s="41">
        <v>267</v>
      </c>
      <c r="G19" s="15">
        <f t="shared" si="6"/>
        <v>267</v>
      </c>
      <c r="H19" s="40">
        <v>2</v>
      </c>
      <c r="I19" s="41">
        <v>23136</v>
      </c>
      <c r="J19" s="15">
        <f t="shared" si="3"/>
        <v>23138</v>
      </c>
      <c r="K19" s="41">
        <v>7941</v>
      </c>
      <c r="L19" s="13">
        <f t="shared" si="1"/>
        <v>7941</v>
      </c>
      <c r="M19" s="16">
        <f t="shared" si="2"/>
        <v>50371</v>
      </c>
    </row>
    <row r="20" spans="1:13" x14ac:dyDescent="0.3">
      <c r="A20" s="14" t="s">
        <v>90</v>
      </c>
      <c r="B20" s="40">
        <v>2</v>
      </c>
      <c r="C20" s="41">
        <v>28566</v>
      </c>
      <c r="D20" s="15">
        <f t="shared" si="4"/>
        <v>28568</v>
      </c>
      <c r="E20" s="40"/>
      <c r="F20" s="41">
        <v>177</v>
      </c>
      <c r="G20" s="15">
        <f t="shared" si="6"/>
        <v>177</v>
      </c>
      <c r="H20" s="40">
        <v>2</v>
      </c>
      <c r="I20" s="41">
        <v>30316</v>
      </c>
      <c r="J20" s="15">
        <f t="shared" si="3"/>
        <v>30318</v>
      </c>
      <c r="K20" s="41">
        <v>10611</v>
      </c>
      <c r="L20" s="13">
        <f t="shared" si="1"/>
        <v>10611</v>
      </c>
      <c r="M20" s="16">
        <f t="shared" si="2"/>
        <v>69674</v>
      </c>
    </row>
    <row r="21" spans="1:13" x14ac:dyDescent="0.3">
      <c r="A21" s="14" t="s">
        <v>91</v>
      </c>
      <c r="B21" s="40">
        <v>2</v>
      </c>
      <c r="C21" s="41">
        <v>17982</v>
      </c>
      <c r="D21" s="15">
        <f t="shared" si="4"/>
        <v>17984</v>
      </c>
      <c r="E21" s="40"/>
      <c r="F21" s="41">
        <v>63</v>
      </c>
      <c r="G21" s="15">
        <f t="shared" si="6"/>
        <v>63</v>
      </c>
      <c r="H21" s="40">
        <v>1</v>
      </c>
      <c r="I21" s="41">
        <v>25554</v>
      </c>
      <c r="J21" s="15">
        <f t="shared" si="3"/>
        <v>25555</v>
      </c>
      <c r="K21" s="41">
        <v>5683</v>
      </c>
      <c r="L21" s="13">
        <f t="shared" si="1"/>
        <v>5683</v>
      </c>
      <c r="M21" s="16">
        <f t="shared" si="2"/>
        <v>49285</v>
      </c>
    </row>
    <row r="22" spans="1:13" x14ac:dyDescent="0.3">
      <c r="A22" s="12" t="s">
        <v>93</v>
      </c>
      <c r="B22" s="11">
        <f>SUM(B23:B30)</f>
        <v>0</v>
      </c>
      <c r="C22" s="11">
        <f>SUM(C23:C30)</f>
        <v>1897</v>
      </c>
      <c r="D22" s="13">
        <f t="shared" si="4"/>
        <v>1897</v>
      </c>
      <c r="E22" s="11">
        <f>SUM(E23:E30)</f>
        <v>0</v>
      </c>
      <c r="F22" s="11">
        <f>SUM(F23:F30)</f>
        <v>17</v>
      </c>
      <c r="G22" s="13">
        <f t="shared" si="6"/>
        <v>17</v>
      </c>
      <c r="H22" s="11">
        <f>SUM(H23:H30)</f>
        <v>0</v>
      </c>
      <c r="I22" s="11">
        <f>SUM(I23:I30)</f>
        <v>813</v>
      </c>
      <c r="J22" s="13">
        <f t="shared" si="3"/>
        <v>813</v>
      </c>
      <c r="K22" s="33">
        <f>SUM(K23:K30)</f>
        <v>813</v>
      </c>
      <c r="L22" s="13">
        <f t="shared" si="1"/>
        <v>813</v>
      </c>
      <c r="M22" s="11">
        <f t="shared" si="2"/>
        <v>3540</v>
      </c>
    </row>
    <row r="23" spans="1:13" x14ac:dyDescent="0.3">
      <c r="A23" s="14" t="s">
        <v>84</v>
      </c>
      <c r="B23" s="40"/>
      <c r="C23" s="41">
        <v>37</v>
      </c>
      <c r="D23" s="15">
        <f t="shared" si="4"/>
        <v>37</v>
      </c>
      <c r="E23" s="40"/>
      <c r="F23" s="41"/>
      <c r="G23" s="15">
        <f t="shared" si="6"/>
        <v>0</v>
      </c>
      <c r="H23" s="40"/>
      <c r="I23" s="41">
        <v>6</v>
      </c>
      <c r="J23" s="15">
        <f t="shared" si="3"/>
        <v>6</v>
      </c>
      <c r="K23" s="41">
        <v>12</v>
      </c>
      <c r="L23" s="15">
        <f t="shared" si="1"/>
        <v>12</v>
      </c>
      <c r="M23" s="16">
        <f t="shared" si="2"/>
        <v>55</v>
      </c>
    </row>
    <row r="24" spans="1:13" x14ac:dyDescent="0.3">
      <c r="A24" s="14" t="s">
        <v>85</v>
      </c>
      <c r="B24" s="40"/>
      <c r="C24" s="41">
        <v>444</v>
      </c>
      <c r="D24" s="15">
        <f t="shared" si="4"/>
        <v>444</v>
      </c>
      <c r="E24" s="40"/>
      <c r="F24" s="41">
        <v>6</v>
      </c>
      <c r="G24" s="15">
        <f t="shared" si="6"/>
        <v>6</v>
      </c>
      <c r="H24" s="40"/>
      <c r="I24" s="41">
        <v>184</v>
      </c>
      <c r="J24" s="15">
        <f t="shared" si="3"/>
        <v>184</v>
      </c>
      <c r="K24" s="41">
        <v>199</v>
      </c>
      <c r="L24" s="15">
        <f t="shared" si="1"/>
        <v>199</v>
      </c>
      <c r="M24" s="16">
        <f t="shared" si="2"/>
        <v>833</v>
      </c>
    </row>
    <row r="25" spans="1:13" x14ac:dyDescent="0.3">
      <c r="A25" s="14" t="s">
        <v>86</v>
      </c>
      <c r="B25" s="40"/>
      <c r="C25" s="41">
        <v>348</v>
      </c>
      <c r="D25" s="15">
        <f t="shared" si="4"/>
        <v>348</v>
      </c>
      <c r="E25" s="40"/>
      <c r="F25" s="41">
        <v>2</v>
      </c>
      <c r="G25" s="15">
        <f t="shared" si="6"/>
        <v>2</v>
      </c>
      <c r="H25" s="40"/>
      <c r="I25" s="41">
        <v>48</v>
      </c>
      <c r="J25" s="15">
        <f t="shared" si="3"/>
        <v>48</v>
      </c>
      <c r="K25" s="41">
        <v>114</v>
      </c>
      <c r="L25" s="15">
        <f t="shared" si="1"/>
        <v>114</v>
      </c>
      <c r="M25" s="16">
        <f t="shared" si="2"/>
        <v>512</v>
      </c>
    </row>
    <row r="26" spans="1:13" x14ac:dyDescent="0.3">
      <c r="A26" s="14" t="s">
        <v>87</v>
      </c>
      <c r="B26" s="40"/>
      <c r="C26" s="41">
        <v>227</v>
      </c>
      <c r="D26" s="15">
        <f t="shared" si="4"/>
        <v>227</v>
      </c>
      <c r="E26" s="40"/>
      <c r="F26" s="41">
        <v>2</v>
      </c>
      <c r="G26" s="15">
        <f t="shared" si="6"/>
        <v>2</v>
      </c>
      <c r="H26" s="40"/>
      <c r="I26" s="41">
        <v>57</v>
      </c>
      <c r="J26" s="15">
        <f t="shared" si="3"/>
        <v>57</v>
      </c>
      <c r="K26" s="41">
        <v>93</v>
      </c>
      <c r="L26" s="15">
        <f t="shared" si="1"/>
        <v>93</v>
      </c>
      <c r="M26" s="16">
        <f t="shared" si="2"/>
        <v>379</v>
      </c>
    </row>
    <row r="27" spans="1:13" x14ac:dyDescent="0.3">
      <c r="A27" s="14" t="s">
        <v>88</v>
      </c>
      <c r="B27" s="40"/>
      <c r="C27" s="41">
        <v>147</v>
      </c>
      <c r="D27" s="15">
        <f t="shared" si="4"/>
        <v>147</v>
      </c>
      <c r="E27" s="40"/>
      <c r="F27" s="41">
        <v>3</v>
      </c>
      <c r="G27" s="15">
        <f t="shared" si="6"/>
        <v>3</v>
      </c>
      <c r="H27" s="40"/>
      <c r="I27" s="41">
        <v>84</v>
      </c>
      <c r="J27" s="15">
        <f t="shared" si="3"/>
        <v>84</v>
      </c>
      <c r="K27" s="41">
        <v>77</v>
      </c>
      <c r="L27" s="15">
        <f t="shared" si="1"/>
        <v>77</v>
      </c>
      <c r="M27" s="16">
        <f t="shared" si="2"/>
        <v>311</v>
      </c>
    </row>
    <row r="28" spans="1:13" x14ac:dyDescent="0.3">
      <c r="A28" s="14" t="s">
        <v>89</v>
      </c>
      <c r="B28" s="40"/>
      <c r="C28" s="41">
        <v>227</v>
      </c>
      <c r="D28" s="15">
        <f t="shared" si="4"/>
        <v>227</v>
      </c>
      <c r="E28" s="40"/>
      <c r="F28" s="41">
        <v>2</v>
      </c>
      <c r="G28" s="15">
        <f t="shared" si="6"/>
        <v>2</v>
      </c>
      <c r="H28" s="40"/>
      <c r="I28" s="41">
        <v>138</v>
      </c>
      <c r="J28" s="15">
        <f t="shared" si="3"/>
        <v>138</v>
      </c>
      <c r="K28" s="41">
        <v>122</v>
      </c>
      <c r="L28" s="15">
        <f t="shared" si="1"/>
        <v>122</v>
      </c>
      <c r="M28" s="16">
        <f t="shared" si="2"/>
        <v>489</v>
      </c>
    </row>
    <row r="29" spans="1:13" x14ac:dyDescent="0.3">
      <c r="A29" s="14" t="s">
        <v>90</v>
      </c>
      <c r="B29" s="40"/>
      <c r="C29" s="41">
        <v>286</v>
      </c>
      <c r="D29" s="15">
        <f t="shared" si="4"/>
        <v>286</v>
      </c>
      <c r="E29" s="40"/>
      <c r="F29" s="41">
        <v>1</v>
      </c>
      <c r="G29" s="15">
        <f t="shared" si="6"/>
        <v>1</v>
      </c>
      <c r="H29" s="40"/>
      <c r="I29" s="41">
        <v>176</v>
      </c>
      <c r="J29" s="15">
        <f t="shared" si="3"/>
        <v>176</v>
      </c>
      <c r="K29" s="41">
        <v>127</v>
      </c>
      <c r="L29" s="15">
        <f t="shared" si="1"/>
        <v>127</v>
      </c>
      <c r="M29" s="16">
        <f t="shared" si="2"/>
        <v>590</v>
      </c>
    </row>
    <row r="30" spans="1:13" x14ac:dyDescent="0.3">
      <c r="A30" s="14" t="s">
        <v>91</v>
      </c>
      <c r="B30" s="40"/>
      <c r="C30" s="41">
        <v>181</v>
      </c>
      <c r="D30" s="15">
        <f t="shared" si="4"/>
        <v>181</v>
      </c>
      <c r="E30" s="40"/>
      <c r="F30" s="41">
        <v>1</v>
      </c>
      <c r="G30" s="15">
        <f t="shared" si="6"/>
        <v>1</v>
      </c>
      <c r="H30" s="40"/>
      <c r="I30" s="41">
        <v>120</v>
      </c>
      <c r="J30" s="15">
        <f t="shared" si="3"/>
        <v>120</v>
      </c>
      <c r="K30" s="41">
        <v>69</v>
      </c>
      <c r="L30" s="15">
        <f t="shared" si="1"/>
        <v>69</v>
      </c>
      <c r="M30" s="16">
        <f t="shared" si="2"/>
        <v>371</v>
      </c>
    </row>
    <row r="31" spans="1:13" x14ac:dyDescent="0.3">
      <c r="A31" s="23" t="s">
        <v>10</v>
      </c>
      <c r="B31" s="8">
        <f t="shared" ref="B31:M31" si="7">SUM(B4,B13,B22)</f>
        <v>22</v>
      </c>
      <c r="C31" s="8">
        <f t="shared" si="7"/>
        <v>240593</v>
      </c>
      <c r="D31" s="8">
        <f t="shared" si="7"/>
        <v>240615</v>
      </c>
      <c r="E31" s="8">
        <f t="shared" si="7"/>
        <v>2</v>
      </c>
      <c r="F31" s="8">
        <f t="shared" si="7"/>
        <v>2404</v>
      </c>
      <c r="G31" s="8">
        <f t="shared" si="7"/>
        <v>2406</v>
      </c>
      <c r="H31" s="8">
        <f t="shared" si="7"/>
        <v>20</v>
      </c>
      <c r="I31" s="8">
        <f t="shared" si="7"/>
        <v>206671</v>
      </c>
      <c r="J31" s="8">
        <f t="shared" si="7"/>
        <v>206691</v>
      </c>
      <c r="K31" s="8">
        <f t="shared" si="7"/>
        <v>79456</v>
      </c>
      <c r="L31" s="8">
        <f t="shared" si="7"/>
        <v>79456</v>
      </c>
      <c r="M31" s="8">
        <f t="shared" si="7"/>
        <v>529168</v>
      </c>
    </row>
  </sheetData>
  <mergeCells count="7">
    <mergeCell ref="B1:L1"/>
    <mergeCell ref="A2:A3"/>
    <mergeCell ref="B2:D2"/>
    <mergeCell ref="H2:J2"/>
    <mergeCell ref="M2:M3"/>
    <mergeCell ref="E2:G2"/>
    <mergeCell ref="K2:L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F30"/>
  <sheetViews>
    <sheetView workbookViewId="0">
      <pane xSplit="1" ySplit="2" topLeftCell="B10" activePane="bottomRight" state="frozen"/>
      <selection pane="topRight" activeCell="B1" sqref="B1"/>
      <selection pane="bottomLeft" activeCell="A3" sqref="A3"/>
      <selection pane="bottomRight" activeCell="B32" sqref="B32"/>
    </sheetView>
  </sheetViews>
  <sheetFormatPr defaultColWidth="9.5546875" defaultRowHeight="14.4" x14ac:dyDescent="0.3"/>
  <cols>
    <col min="1" max="1" width="19.88671875" style="1" bestFit="1" customWidth="1"/>
    <col min="2" max="5" width="11.44140625" style="1" customWidth="1"/>
    <col min="6" max="6" width="13.6640625" style="1" bestFit="1" customWidth="1"/>
    <col min="7" max="7" width="7.5546875" style="1" bestFit="1" customWidth="1"/>
    <col min="8" max="8" width="9.109375" style="1" bestFit="1" customWidth="1"/>
    <col min="9" max="9" width="11.33203125" style="1" bestFit="1" customWidth="1"/>
    <col min="10" max="10" width="13.6640625" style="1" bestFit="1" customWidth="1"/>
    <col min="11" max="16384" width="9.5546875" style="1"/>
  </cols>
  <sheetData>
    <row r="1" spans="1:6" x14ac:dyDescent="0.3">
      <c r="A1" s="30"/>
      <c r="B1" s="62" t="s">
        <v>102</v>
      </c>
      <c r="C1" s="63"/>
      <c r="D1" s="63"/>
      <c r="E1" s="64"/>
      <c r="F1" s="28"/>
    </row>
    <row r="2" spans="1:6" x14ac:dyDescent="0.3">
      <c r="A2" s="29" t="s">
        <v>78</v>
      </c>
      <c r="B2" s="9" t="s">
        <v>1</v>
      </c>
      <c r="C2" s="9" t="s">
        <v>97</v>
      </c>
      <c r="D2" s="9" t="s">
        <v>3</v>
      </c>
      <c r="E2" s="9" t="s">
        <v>99</v>
      </c>
      <c r="F2" s="29" t="s">
        <v>6</v>
      </c>
    </row>
    <row r="3" spans="1:6" x14ac:dyDescent="0.3">
      <c r="A3" s="12" t="s">
        <v>83</v>
      </c>
      <c r="B3" s="11">
        <f>SUM(B4:B11)</f>
        <v>136603</v>
      </c>
      <c r="C3" s="11">
        <f>SUM(C4:C11)</f>
        <v>853</v>
      </c>
      <c r="D3" s="11">
        <f>SUM(D4:D11)</f>
        <v>103248</v>
      </c>
      <c r="E3" s="11">
        <f>SUM(E4:E11)</f>
        <v>39126</v>
      </c>
      <c r="F3" s="27">
        <f>SUM(B3:E3)</f>
        <v>279830</v>
      </c>
    </row>
    <row r="4" spans="1:6" x14ac:dyDescent="0.3">
      <c r="A4" s="14" t="s">
        <v>84</v>
      </c>
      <c r="B4" s="32">
        <f>All_Returned_Ballots_GenderAge!C5</f>
        <v>227</v>
      </c>
      <c r="C4" s="32">
        <f>All_Returned_Ballots_GenderAge!F5</f>
        <v>0</v>
      </c>
      <c r="D4" s="32">
        <f>All_Returned_Ballots_GenderAge!I5</f>
        <v>97</v>
      </c>
      <c r="E4" s="32">
        <f>All_Returned_Ballots_GenderAge!K5</f>
        <v>117</v>
      </c>
      <c r="F4" s="34">
        <f t="shared" ref="F4:F29" si="0">SUM(B4:E4)</f>
        <v>441</v>
      </c>
    </row>
    <row r="5" spans="1:6" x14ac:dyDescent="0.3">
      <c r="A5" s="14" t="s">
        <v>85</v>
      </c>
      <c r="B5" s="32">
        <f>All_Returned_Ballots_GenderAge!C6</f>
        <v>4632</v>
      </c>
      <c r="C5" s="32">
        <f>All_Returned_Ballots_GenderAge!F6</f>
        <v>72</v>
      </c>
      <c r="D5" s="32">
        <f>All_Returned_Ballots_GenderAge!I6</f>
        <v>1984</v>
      </c>
      <c r="E5" s="32">
        <f>All_Returned_Ballots_GenderAge!K6</f>
        <v>2052</v>
      </c>
      <c r="F5" s="34">
        <f t="shared" si="0"/>
        <v>8740</v>
      </c>
    </row>
    <row r="6" spans="1:6" x14ac:dyDescent="0.3">
      <c r="A6" s="14" t="s">
        <v>86</v>
      </c>
      <c r="B6" s="32">
        <f>All_Returned_Ballots_GenderAge!C7</f>
        <v>11455</v>
      </c>
      <c r="C6" s="32">
        <f>All_Returned_Ballots_GenderAge!F7</f>
        <v>174</v>
      </c>
      <c r="D6" s="32">
        <f>All_Returned_Ballots_GenderAge!I7</f>
        <v>3832</v>
      </c>
      <c r="E6" s="32">
        <f>All_Returned_Ballots_GenderAge!K7</f>
        <v>3595</v>
      </c>
      <c r="F6" s="34">
        <f t="shared" si="0"/>
        <v>19056</v>
      </c>
    </row>
    <row r="7" spans="1:6" x14ac:dyDescent="0.3">
      <c r="A7" s="14" t="s">
        <v>87</v>
      </c>
      <c r="B7" s="32">
        <f>All_Returned_Ballots_GenderAge!C8</f>
        <v>13213</v>
      </c>
      <c r="C7" s="32">
        <f>All_Returned_Ballots_GenderAge!F8</f>
        <v>186</v>
      </c>
      <c r="D7" s="32">
        <f>All_Returned_Ballots_GenderAge!I8</f>
        <v>5882</v>
      </c>
      <c r="E7" s="32">
        <f>All_Returned_Ballots_GenderAge!K8</f>
        <v>4279</v>
      </c>
      <c r="F7" s="34">
        <f t="shared" si="0"/>
        <v>23560</v>
      </c>
    </row>
    <row r="8" spans="1:6" x14ac:dyDescent="0.3">
      <c r="A8" s="14" t="s">
        <v>88</v>
      </c>
      <c r="B8" s="32">
        <f>All_Returned_Ballots_GenderAge!C9</f>
        <v>15243</v>
      </c>
      <c r="C8" s="32">
        <f>All_Returned_Ballots_GenderAge!F9</f>
        <v>132</v>
      </c>
      <c r="D8" s="32">
        <f>All_Returned_Ballots_GenderAge!I9</f>
        <v>10512</v>
      </c>
      <c r="E8" s="32">
        <f>All_Returned_Ballots_GenderAge!K9</f>
        <v>5000</v>
      </c>
      <c r="F8" s="34">
        <f t="shared" si="0"/>
        <v>30887</v>
      </c>
    </row>
    <row r="9" spans="1:6" x14ac:dyDescent="0.3">
      <c r="A9" s="14" t="s">
        <v>89</v>
      </c>
      <c r="B9" s="32">
        <f>All_Returned_Ballots_GenderAge!C10</f>
        <v>27461</v>
      </c>
      <c r="C9" s="32">
        <f>All_Returned_Ballots_GenderAge!F10</f>
        <v>143</v>
      </c>
      <c r="D9" s="32">
        <f>All_Returned_Ballots_GenderAge!I10</f>
        <v>23131</v>
      </c>
      <c r="E9" s="32">
        <f>All_Returned_Ballots_GenderAge!K10</f>
        <v>8351</v>
      </c>
      <c r="F9" s="34">
        <f t="shared" si="0"/>
        <v>59086</v>
      </c>
    </row>
    <row r="10" spans="1:6" x14ac:dyDescent="0.3">
      <c r="A10" s="14" t="s">
        <v>90</v>
      </c>
      <c r="B10" s="32">
        <f>All_Returned_Ballots_GenderAge!C11</f>
        <v>38966</v>
      </c>
      <c r="C10" s="32">
        <f>All_Returned_Ballots_GenderAge!F11</f>
        <v>103</v>
      </c>
      <c r="D10" s="32">
        <f>All_Returned_Ballots_GenderAge!I11</f>
        <v>30141</v>
      </c>
      <c r="E10" s="32">
        <f>All_Returned_Ballots_GenderAge!K11</f>
        <v>10060</v>
      </c>
      <c r="F10" s="34">
        <f t="shared" si="0"/>
        <v>79270</v>
      </c>
    </row>
    <row r="11" spans="1:6" x14ac:dyDescent="0.3">
      <c r="A11" s="14" t="s">
        <v>91</v>
      </c>
      <c r="B11" s="32">
        <f>All_Returned_Ballots_GenderAge!C12</f>
        <v>25406</v>
      </c>
      <c r="C11" s="32">
        <f>All_Returned_Ballots_GenderAge!F12</f>
        <v>43</v>
      </c>
      <c r="D11" s="32">
        <f>All_Returned_Ballots_GenderAge!I12</f>
        <v>27669</v>
      </c>
      <c r="E11" s="32">
        <f>All_Returned_Ballots_GenderAge!K12</f>
        <v>5672</v>
      </c>
      <c r="F11" s="34">
        <f t="shared" si="0"/>
        <v>58790</v>
      </c>
    </row>
    <row r="12" spans="1:6" x14ac:dyDescent="0.3">
      <c r="A12" s="12" t="s">
        <v>92</v>
      </c>
      <c r="B12" s="33">
        <f>SUM(B13:B20)</f>
        <v>102093</v>
      </c>
      <c r="C12" s="33">
        <f>SUM(C13:C20)</f>
        <v>1534</v>
      </c>
      <c r="D12" s="33">
        <f>SUM(D13:D20)</f>
        <v>102610</v>
      </c>
      <c r="E12" s="33">
        <f>SUM(E13:E20)</f>
        <v>39517</v>
      </c>
      <c r="F12" s="35">
        <f t="shared" si="0"/>
        <v>245754</v>
      </c>
    </row>
    <row r="13" spans="1:6" x14ac:dyDescent="0.3">
      <c r="A13" s="14" t="s">
        <v>84</v>
      </c>
      <c r="B13" s="32">
        <f>All_Returned_Ballots_GenderAge!C14</f>
        <v>145</v>
      </c>
      <c r="C13" s="32">
        <f>All_Returned_Ballots_GenderAge!F14</f>
        <v>5</v>
      </c>
      <c r="D13" s="32">
        <f>All_Returned_Ballots_GenderAge!I14</f>
        <v>118</v>
      </c>
      <c r="E13" s="32">
        <f>All_Returned_Ballots_GenderAge!K14</f>
        <v>127</v>
      </c>
      <c r="F13" s="34">
        <f t="shared" si="0"/>
        <v>395</v>
      </c>
    </row>
    <row r="14" spans="1:6" x14ac:dyDescent="0.3">
      <c r="A14" s="14" t="s">
        <v>85</v>
      </c>
      <c r="B14" s="32">
        <f>All_Returned_Ballots_GenderAge!C15</f>
        <v>3448</v>
      </c>
      <c r="C14" s="32">
        <f>All_Returned_Ballots_GenderAge!F15</f>
        <v>99</v>
      </c>
      <c r="D14" s="32">
        <f>All_Returned_Ballots_GenderAge!I15</f>
        <v>2490</v>
      </c>
      <c r="E14" s="32">
        <f>All_Returned_Ballots_GenderAge!K15</f>
        <v>1936</v>
      </c>
      <c r="F14" s="34">
        <f t="shared" si="0"/>
        <v>7973</v>
      </c>
    </row>
    <row r="15" spans="1:6" x14ac:dyDescent="0.3">
      <c r="A15" s="14" t="s">
        <v>86</v>
      </c>
      <c r="B15" s="32">
        <f>All_Returned_Ballots_GenderAge!C16</f>
        <v>9785</v>
      </c>
      <c r="C15" s="32">
        <f>All_Returned_Ballots_GenderAge!F16</f>
        <v>320</v>
      </c>
      <c r="D15" s="32">
        <f>All_Returned_Ballots_GenderAge!I16</f>
        <v>3981</v>
      </c>
      <c r="E15" s="32">
        <f>All_Returned_Ballots_GenderAge!K16</f>
        <v>3589</v>
      </c>
      <c r="F15" s="34">
        <f t="shared" si="0"/>
        <v>17675</v>
      </c>
    </row>
    <row r="16" spans="1:6" x14ac:dyDescent="0.3">
      <c r="A16" s="14" t="s">
        <v>87</v>
      </c>
      <c r="B16" s="32">
        <f>All_Returned_Ballots_GenderAge!C17</f>
        <v>11019</v>
      </c>
      <c r="C16" s="32">
        <f>All_Returned_Ballots_GenderAge!F17</f>
        <v>351</v>
      </c>
      <c r="D16" s="32">
        <f>All_Returned_Ballots_GenderAge!I17</f>
        <v>6154</v>
      </c>
      <c r="E16" s="32">
        <f>All_Returned_Ballots_GenderAge!K17</f>
        <v>4421</v>
      </c>
      <c r="F16" s="34">
        <f t="shared" si="0"/>
        <v>21945</v>
      </c>
    </row>
    <row r="17" spans="1:6" x14ac:dyDescent="0.3">
      <c r="A17" s="14" t="s">
        <v>88</v>
      </c>
      <c r="B17" s="32">
        <f>All_Returned_Ballots_GenderAge!C18</f>
        <v>12125</v>
      </c>
      <c r="C17" s="32">
        <f>All_Returned_Ballots_GenderAge!F18</f>
        <v>252</v>
      </c>
      <c r="D17" s="32">
        <f>All_Returned_Ballots_GenderAge!I18</f>
        <v>10861</v>
      </c>
      <c r="E17" s="32">
        <f>All_Returned_Ballots_GenderAge!K18</f>
        <v>5209</v>
      </c>
      <c r="F17" s="34">
        <f t="shared" si="0"/>
        <v>28447</v>
      </c>
    </row>
    <row r="18" spans="1:6" x14ac:dyDescent="0.3">
      <c r="A18" s="14" t="s">
        <v>89</v>
      </c>
      <c r="B18" s="32">
        <f>All_Returned_Ballots_GenderAge!C19</f>
        <v>19023</v>
      </c>
      <c r="C18" s="32">
        <f>All_Returned_Ballots_GenderAge!F19</f>
        <v>267</v>
      </c>
      <c r="D18" s="32">
        <f>All_Returned_Ballots_GenderAge!I19</f>
        <v>23136</v>
      </c>
      <c r="E18" s="32">
        <f>All_Returned_Ballots_GenderAge!K19</f>
        <v>7941</v>
      </c>
      <c r="F18" s="34">
        <f t="shared" si="0"/>
        <v>50367</v>
      </c>
    </row>
    <row r="19" spans="1:6" x14ac:dyDescent="0.3">
      <c r="A19" s="14" t="s">
        <v>90</v>
      </c>
      <c r="B19" s="32">
        <f>All_Returned_Ballots_GenderAge!C20</f>
        <v>28566</v>
      </c>
      <c r="C19" s="32">
        <f>All_Returned_Ballots_GenderAge!F20</f>
        <v>177</v>
      </c>
      <c r="D19" s="32">
        <f>All_Returned_Ballots_GenderAge!I20</f>
        <v>30316</v>
      </c>
      <c r="E19" s="32">
        <f>All_Returned_Ballots_GenderAge!K20</f>
        <v>10611</v>
      </c>
      <c r="F19" s="34">
        <f t="shared" si="0"/>
        <v>69670</v>
      </c>
    </row>
    <row r="20" spans="1:6" x14ac:dyDescent="0.3">
      <c r="A20" s="14" t="s">
        <v>91</v>
      </c>
      <c r="B20" s="32">
        <f>All_Returned_Ballots_GenderAge!C21</f>
        <v>17982</v>
      </c>
      <c r="C20" s="32">
        <f>All_Returned_Ballots_GenderAge!F21</f>
        <v>63</v>
      </c>
      <c r="D20" s="32">
        <f>All_Returned_Ballots_GenderAge!I21</f>
        <v>25554</v>
      </c>
      <c r="E20" s="32">
        <f>All_Returned_Ballots_GenderAge!K21</f>
        <v>5683</v>
      </c>
      <c r="F20" s="34">
        <f t="shared" si="0"/>
        <v>49282</v>
      </c>
    </row>
    <row r="21" spans="1:6" x14ac:dyDescent="0.3">
      <c r="A21" s="12" t="s">
        <v>93</v>
      </c>
      <c r="B21" s="33">
        <f>SUM(B22:B29)</f>
        <v>1897</v>
      </c>
      <c r="C21" s="33">
        <f>SUM(C22:C29)</f>
        <v>17</v>
      </c>
      <c r="D21" s="33">
        <f>SUM(D22:D29)</f>
        <v>813</v>
      </c>
      <c r="E21" s="33">
        <f>SUM(E22:E29)</f>
        <v>813</v>
      </c>
      <c r="F21" s="35">
        <f t="shared" si="0"/>
        <v>3540</v>
      </c>
    </row>
    <row r="22" spans="1:6" x14ac:dyDescent="0.3">
      <c r="A22" s="14" t="s">
        <v>84</v>
      </c>
      <c r="B22" s="32">
        <f>All_Returned_Ballots_GenderAge!C23</f>
        <v>37</v>
      </c>
      <c r="C22" s="32">
        <f>All_Returned_Ballots_GenderAge!F23</f>
        <v>0</v>
      </c>
      <c r="D22" s="32">
        <f>All_Returned_Ballots_GenderAge!I23</f>
        <v>6</v>
      </c>
      <c r="E22" s="32">
        <f>All_Returned_Ballots_GenderAge!K23</f>
        <v>12</v>
      </c>
      <c r="F22" s="34">
        <f t="shared" si="0"/>
        <v>55</v>
      </c>
    </row>
    <row r="23" spans="1:6" x14ac:dyDescent="0.3">
      <c r="A23" s="14" t="s">
        <v>85</v>
      </c>
      <c r="B23" s="32">
        <f>All_Returned_Ballots_GenderAge!C24</f>
        <v>444</v>
      </c>
      <c r="C23" s="32">
        <f>All_Returned_Ballots_GenderAge!F24</f>
        <v>6</v>
      </c>
      <c r="D23" s="32">
        <f>All_Returned_Ballots_GenderAge!I24</f>
        <v>184</v>
      </c>
      <c r="E23" s="32">
        <f>All_Returned_Ballots_GenderAge!K24</f>
        <v>199</v>
      </c>
      <c r="F23" s="34">
        <f t="shared" si="0"/>
        <v>833</v>
      </c>
    </row>
    <row r="24" spans="1:6" x14ac:dyDescent="0.3">
      <c r="A24" s="14" t="s">
        <v>86</v>
      </c>
      <c r="B24" s="32">
        <f>All_Returned_Ballots_GenderAge!C25</f>
        <v>348</v>
      </c>
      <c r="C24" s="32">
        <f>All_Returned_Ballots_GenderAge!F25</f>
        <v>2</v>
      </c>
      <c r="D24" s="32">
        <f>All_Returned_Ballots_GenderAge!I25</f>
        <v>48</v>
      </c>
      <c r="E24" s="32">
        <f>All_Returned_Ballots_GenderAge!K25</f>
        <v>114</v>
      </c>
      <c r="F24" s="34">
        <f t="shared" si="0"/>
        <v>512</v>
      </c>
    </row>
    <row r="25" spans="1:6" x14ac:dyDescent="0.3">
      <c r="A25" s="14" t="s">
        <v>87</v>
      </c>
      <c r="B25" s="32">
        <f>All_Returned_Ballots_GenderAge!C26</f>
        <v>227</v>
      </c>
      <c r="C25" s="32">
        <f>All_Returned_Ballots_GenderAge!F26</f>
        <v>2</v>
      </c>
      <c r="D25" s="32">
        <f>All_Returned_Ballots_GenderAge!I26</f>
        <v>57</v>
      </c>
      <c r="E25" s="32">
        <f>All_Returned_Ballots_GenderAge!K26</f>
        <v>93</v>
      </c>
      <c r="F25" s="34">
        <f t="shared" si="0"/>
        <v>379</v>
      </c>
    </row>
    <row r="26" spans="1:6" x14ac:dyDescent="0.3">
      <c r="A26" s="14" t="s">
        <v>88</v>
      </c>
      <c r="B26" s="32">
        <f>All_Returned_Ballots_GenderAge!C27</f>
        <v>147</v>
      </c>
      <c r="C26" s="32">
        <f>All_Returned_Ballots_GenderAge!F27</f>
        <v>3</v>
      </c>
      <c r="D26" s="32">
        <f>All_Returned_Ballots_GenderAge!I27</f>
        <v>84</v>
      </c>
      <c r="E26" s="32">
        <f>All_Returned_Ballots_GenderAge!K27</f>
        <v>77</v>
      </c>
      <c r="F26" s="34">
        <f t="shared" si="0"/>
        <v>311</v>
      </c>
    </row>
    <row r="27" spans="1:6" x14ac:dyDescent="0.3">
      <c r="A27" s="14" t="s">
        <v>89</v>
      </c>
      <c r="B27" s="32">
        <f>All_Returned_Ballots_GenderAge!C28</f>
        <v>227</v>
      </c>
      <c r="C27" s="32">
        <f>All_Returned_Ballots_GenderAge!F28</f>
        <v>2</v>
      </c>
      <c r="D27" s="32">
        <f>All_Returned_Ballots_GenderAge!I28</f>
        <v>138</v>
      </c>
      <c r="E27" s="32">
        <f>All_Returned_Ballots_GenderAge!K28</f>
        <v>122</v>
      </c>
      <c r="F27" s="34">
        <f t="shared" si="0"/>
        <v>489</v>
      </c>
    </row>
    <row r="28" spans="1:6" x14ac:dyDescent="0.3">
      <c r="A28" s="14" t="s">
        <v>90</v>
      </c>
      <c r="B28" s="32">
        <f>All_Returned_Ballots_GenderAge!C29</f>
        <v>286</v>
      </c>
      <c r="C28" s="32">
        <f>All_Returned_Ballots_GenderAge!F29</f>
        <v>1</v>
      </c>
      <c r="D28" s="32">
        <f>All_Returned_Ballots_GenderAge!I29</f>
        <v>176</v>
      </c>
      <c r="E28" s="32">
        <f>All_Returned_Ballots_GenderAge!K29</f>
        <v>127</v>
      </c>
      <c r="F28" s="34">
        <f t="shared" si="0"/>
        <v>590</v>
      </c>
    </row>
    <row r="29" spans="1:6" x14ac:dyDescent="0.3">
      <c r="A29" s="14" t="s">
        <v>91</v>
      </c>
      <c r="B29" s="32">
        <f>All_Returned_Ballots_GenderAge!C30</f>
        <v>181</v>
      </c>
      <c r="C29" s="32">
        <f>All_Returned_Ballots_GenderAge!F30</f>
        <v>1</v>
      </c>
      <c r="D29" s="32">
        <f>All_Returned_Ballots_GenderAge!I30</f>
        <v>120</v>
      </c>
      <c r="E29" s="32">
        <f>All_Returned_Ballots_GenderAge!K30</f>
        <v>69</v>
      </c>
      <c r="F29" s="34">
        <f t="shared" si="0"/>
        <v>371</v>
      </c>
    </row>
    <row r="30" spans="1:6" x14ac:dyDescent="0.3">
      <c r="A30" s="23" t="s">
        <v>10</v>
      </c>
      <c r="B30" s="36">
        <f>SUM(B3,B12,B21)</f>
        <v>240593</v>
      </c>
      <c r="C30" s="36">
        <f>SUM(C3,C12,C21)</f>
        <v>2404</v>
      </c>
      <c r="D30" s="36">
        <f>SUM(D3,D12,D21)</f>
        <v>206671</v>
      </c>
      <c r="E30" s="36">
        <f>SUM(E3,E12,E21)</f>
        <v>79456</v>
      </c>
      <c r="F30" s="36">
        <f>SUM(B30:E30)</f>
        <v>529124</v>
      </c>
    </row>
  </sheetData>
  <mergeCells count="1">
    <mergeCell ref="B1:E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E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20.44140625" style="1" customWidth="1"/>
    <col min="2" max="16384" width="14.109375" style="1"/>
  </cols>
  <sheetData>
    <row r="1" spans="1:5" x14ac:dyDescent="0.3">
      <c r="A1" s="30"/>
      <c r="B1" s="62" t="s">
        <v>94</v>
      </c>
      <c r="C1" s="63"/>
      <c r="D1" s="64"/>
      <c r="E1" s="28"/>
    </row>
    <row r="2" spans="1:5" x14ac:dyDescent="0.3">
      <c r="A2" s="31" t="s">
        <v>78</v>
      </c>
      <c r="B2" s="9" t="s">
        <v>1</v>
      </c>
      <c r="C2" s="9" t="s">
        <v>97</v>
      </c>
      <c r="D2" s="9" t="s">
        <v>3</v>
      </c>
      <c r="E2" s="29" t="s">
        <v>6</v>
      </c>
    </row>
    <row r="3" spans="1:5" x14ac:dyDescent="0.3">
      <c r="A3" s="12" t="s">
        <v>83</v>
      </c>
      <c r="B3" s="11">
        <f>SUM(B4:B11)</f>
        <v>6</v>
      </c>
      <c r="C3" s="11">
        <f>SUM(C4:C11)</f>
        <v>0</v>
      </c>
      <c r="D3" s="11">
        <f>SUM(D4:D11)</f>
        <v>13</v>
      </c>
      <c r="E3" s="11">
        <f>SUM(B3:D3)</f>
        <v>19</v>
      </c>
    </row>
    <row r="4" spans="1:5" x14ac:dyDescent="0.3">
      <c r="A4" s="14" t="s">
        <v>84</v>
      </c>
      <c r="B4" s="3"/>
      <c r="C4" s="3">
        <v>0</v>
      </c>
      <c r="D4" s="3">
        <v>0</v>
      </c>
      <c r="E4" s="16">
        <f t="shared" ref="E4:E29" si="0">SUM(B4:D4)</f>
        <v>0</v>
      </c>
    </row>
    <row r="5" spans="1:5" x14ac:dyDescent="0.3">
      <c r="A5" s="14" t="s">
        <v>85</v>
      </c>
      <c r="B5" s="3">
        <v>1</v>
      </c>
      <c r="C5" s="3">
        <v>0</v>
      </c>
      <c r="D5" s="3">
        <v>0</v>
      </c>
      <c r="E5" s="16">
        <f t="shared" si="0"/>
        <v>1</v>
      </c>
    </row>
    <row r="6" spans="1:5" x14ac:dyDescent="0.3">
      <c r="A6" s="14" t="s">
        <v>86</v>
      </c>
      <c r="B6" s="3"/>
      <c r="C6" s="3">
        <v>0</v>
      </c>
      <c r="D6" s="3">
        <v>0</v>
      </c>
      <c r="E6" s="16">
        <f t="shared" si="0"/>
        <v>0</v>
      </c>
    </row>
    <row r="7" spans="1:5" x14ac:dyDescent="0.3">
      <c r="A7" s="14" t="s">
        <v>87</v>
      </c>
      <c r="B7" s="3"/>
      <c r="C7" s="3">
        <v>0</v>
      </c>
      <c r="D7" s="3">
        <v>0</v>
      </c>
      <c r="E7" s="16">
        <f t="shared" si="0"/>
        <v>0</v>
      </c>
    </row>
    <row r="8" spans="1:5" x14ac:dyDescent="0.3">
      <c r="A8" s="14" t="s">
        <v>88</v>
      </c>
      <c r="B8" s="3">
        <v>1</v>
      </c>
      <c r="C8" s="3">
        <v>0</v>
      </c>
      <c r="D8" s="3">
        <v>2</v>
      </c>
      <c r="E8" s="16">
        <f t="shared" si="0"/>
        <v>3</v>
      </c>
    </row>
    <row r="9" spans="1:5" x14ac:dyDescent="0.3">
      <c r="A9" s="14" t="s">
        <v>89</v>
      </c>
      <c r="B9" s="3"/>
      <c r="C9" s="3">
        <v>0</v>
      </c>
      <c r="D9" s="3">
        <v>6</v>
      </c>
      <c r="E9" s="16">
        <f t="shared" si="0"/>
        <v>6</v>
      </c>
    </row>
    <row r="10" spans="1:5" x14ac:dyDescent="0.3">
      <c r="A10" s="14" t="s">
        <v>90</v>
      </c>
      <c r="B10" s="3">
        <v>3</v>
      </c>
      <c r="C10" s="3">
        <v>0</v>
      </c>
      <c r="D10" s="3">
        <v>4</v>
      </c>
      <c r="E10" s="16">
        <f t="shared" si="0"/>
        <v>7</v>
      </c>
    </row>
    <row r="11" spans="1:5" x14ac:dyDescent="0.3">
      <c r="A11" s="14" t="s">
        <v>91</v>
      </c>
      <c r="B11" s="3">
        <v>1</v>
      </c>
      <c r="C11" s="3">
        <v>0</v>
      </c>
      <c r="D11" s="3">
        <v>1</v>
      </c>
      <c r="E11" s="16">
        <f t="shared" si="0"/>
        <v>2</v>
      </c>
    </row>
    <row r="12" spans="1:5" x14ac:dyDescent="0.3">
      <c r="A12" s="12" t="s">
        <v>92</v>
      </c>
      <c r="B12" s="11">
        <f>SUM(B13:B20)</f>
        <v>16</v>
      </c>
      <c r="C12" s="11">
        <f>SUM(C13:C20)</f>
        <v>2</v>
      </c>
      <c r="D12" s="11">
        <f>SUM(D13:D20)</f>
        <v>7</v>
      </c>
      <c r="E12" s="11">
        <f t="shared" si="0"/>
        <v>25</v>
      </c>
    </row>
    <row r="13" spans="1:5" x14ac:dyDescent="0.3">
      <c r="A13" s="14" t="s">
        <v>84</v>
      </c>
      <c r="B13" s="3">
        <v>0</v>
      </c>
      <c r="C13" s="3">
        <v>0</v>
      </c>
      <c r="D13" s="3">
        <v>0</v>
      </c>
      <c r="E13" s="16">
        <f t="shared" si="0"/>
        <v>0</v>
      </c>
    </row>
    <row r="14" spans="1:5" x14ac:dyDescent="0.3">
      <c r="A14" s="14" t="s">
        <v>85</v>
      </c>
      <c r="B14" s="3">
        <v>1</v>
      </c>
      <c r="C14" s="3">
        <v>0</v>
      </c>
      <c r="D14" s="3">
        <v>0</v>
      </c>
      <c r="E14" s="16">
        <f t="shared" si="0"/>
        <v>1</v>
      </c>
    </row>
    <row r="15" spans="1:5" x14ac:dyDescent="0.3">
      <c r="A15" s="14" t="s">
        <v>86</v>
      </c>
      <c r="B15" s="3">
        <v>3</v>
      </c>
      <c r="C15" s="3">
        <v>1</v>
      </c>
      <c r="D15" s="3">
        <v>0</v>
      </c>
      <c r="E15" s="16">
        <f t="shared" si="0"/>
        <v>4</v>
      </c>
    </row>
    <row r="16" spans="1:5" x14ac:dyDescent="0.3">
      <c r="A16" s="14" t="s">
        <v>87</v>
      </c>
      <c r="B16" s="3">
        <v>3</v>
      </c>
      <c r="C16" s="3">
        <v>0</v>
      </c>
      <c r="D16" s="3">
        <v>1</v>
      </c>
      <c r="E16" s="16">
        <f t="shared" si="0"/>
        <v>4</v>
      </c>
    </row>
    <row r="17" spans="1:5" x14ac:dyDescent="0.3">
      <c r="A17" s="14" t="s">
        <v>88</v>
      </c>
      <c r="B17" s="3">
        <v>3</v>
      </c>
      <c r="C17" s="3">
        <v>1</v>
      </c>
      <c r="D17" s="3">
        <v>1</v>
      </c>
      <c r="E17" s="16">
        <f t="shared" si="0"/>
        <v>5</v>
      </c>
    </row>
    <row r="18" spans="1:5" x14ac:dyDescent="0.3">
      <c r="A18" s="14" t="s">
        <v>89</v>
      </c>
      <c r="B18" s="3">
        <v>2</v>
      </c>
      <c r="C18" s="3">
        <v>0</v>
      </c>
      <c r="D18" s="3">
        <v>2</v>
      </c>
      <c r="E18" s="16">
        <f t="shared" si="0"/>
        <v>4</v>
      </c>
    </row>
    <row r="19" spans="1:5" x14ac:dyDescent="0.3">
      <c r="A19" s="14" t="s">
        <v>90</v>
      </c>
      <c r="B19" s="3">
        <v>2</v>
      </c>
      <c r="C19" s="3">
        <v>0</v>
      </c>
      <c r="D19" s="3">
        <v>2</v>
      </c>
      <c r="E19" s="16">
        <f t="shared" si="0"/>
        <v>4</v>
      </c>
    </row>
    <row r="20" spans="1:5" x14ac:dyDescent="0.3">
      <c r="A20" s="14" t="s">
        <v>91</v>
      </c>
      <c r="B20" s="3">
        <v>2</v>
      </c>
      <c r="C20" s="3">
        <v>0</v>
      </c>
      <c r="D20" s="3">
        <v>1</v>
      </c>
      <c r="E20" s="16">
        <f t="shared" si="0"/>
        <v>3</v>
      </c>
    </row>
    <row r="21" spans="1:5" x14ac:dyDescent="0.3">
      <c r="A21" s="12" t="s">
        <v>93</v>
      </c>
      <c r="B21" s="11">
        <f>SUM(B22:B29)</f>
        <v>0</v>
      </c>
      <c r="C21" s="11">
        <f>SUM(C22:C29)</f>
        <v>0</v>
      </c>
      <c r="D21" s="11">
        <f>SUM(D22:D29)</f>
        <v>0</v>
      </c>
      <c r="E21" s="11">
        <f t="shared" si="0"/>
        <v>0</v>
      </c>
    </row>
    <row r="22" spans="1:5" x14ac:dyDescent="0.3">
      <c r="A22" s="14" t="s">
        <v>84</v>
      </c>
      <c r="B22" s="3">
        <v>0</v>
      </c>
      <c r="C22" s="3">
        <v>0</v>
      </c>
      <c r="D22" s="3">
        <v>0</v>
      </c>
      <c r="E22" s="16">
        <f t="shared" si="0"/>
        <v>0</v>
      </c>
    </row>
    <row r="23" spans="1:5" x14ac:dyDescent="0.3">
      <c r="A23" s="14" t="s">
        <v>85</v>
      </c>
      <c r="B23" s="3">
        <v>0</v>
      </c>
      <c r="C23" s="3">
        <v>0</v>
      </c>
      <c r="D23" s="3">
        <v>0</v>
      </c>
      <c r="E23" s="16">
        <f t="shared" si="0"/>
        <v>0</v>
      </c>
    </row>
    <row r="24" spans="1:5" x14ac:dyDescent="0.3">
      <c r="A24" s="14" t="s">
        <v>86</v>
      </c>
      <c r="B24" s="3">
        <v>0</v>
      </c>
      <c r="C24" s="3">
        <v>0</v>
      </c>
      <c r="D24" s="3">
        <v>0</v>
      </c>
      <c r="E24" s="16">
        <f t="shared" si="0"/>
        <v>0</v>
      </c>
    </row>
    <row r="25" spans="1:5" x14ac:dyDescent="0.3">
      <c r="A25" s="14" t="s">
        <v>87</v>
      </c>
      <c r="B25" s="3">
        <v>0</v>
      </c>
      <c r="C25" s="3">
        <v>0</v>
      </c>
      <c r="D25" s="3">
        <v>0</v>
      </c>
      <c r="E25" s="16">
        <f t="shared" si="0"/>
        <v>0</v>
      </c>
    </row>
    <row r="26" spans="1:5" x14ac:dyDescent="0.3">
      <c r="A26" s="14" t="s">
        <v>88</v>
      </c>
      <c r="B26" s="3">
        <v>0</v>
      </c>
      <c r="C26" s="3">
        <v>0</v>
      </c>
      <c r="D26" s="3">
        <v>0</v>
      </c>
      <c r="E26" s="16">
        <f t="shared" si="0"/>
        <v>0</v>
      </c>
    </row>
    <row r="27" spans="1:5" x14ac:dyDescent="0.3">
      <c r="A27" s="14" t="s">
        <v>89</v>
      </c>
      <c r="B27" s="3">
        <v>0</v>
      </c>
      <c r="C27" s="3">
        <v>0</v>
      </c>
      <c r="D27" s="3">
        <v>0</v>
      </c>
      <c r="E27" s="16">
        <f t="shared" si="0"/>
        <v>0</v>
      </c>
    </row>
    <row r="28" spans="1:5" x14ac:dyDescent="0.3">
      <c r="A28" s="14" t="s">
        <v>90</v>
      </c>
      <c r="B28" s="3">
        <v>0</v>
      </c>
      <c r="C28" s="3">
        <v>0</v>
      </c>
      <c r="D28" s="3">
        <v>0</v>
      </c>
      <c r="E28" s="16">
        <f t="shared" si="0"/>
        <v>0</v>
      </c>
    </row>
    <row r="29" spans="1:5" x14ac:dyDescent="0.3">
      <c r="A29" s="14" t="s">
        <v>91</v>
      </c>
      <c r="B29" s="3">
        <v>0</v>
      </c>
      <c r="C29" s="3">
        <v>0</v>
      </c>
      <c r="D29" s="3">
        <v>0</v>
      </c>
      <c r="E29" s="16">
        <f t="shared" si="0"/>
        <v>0</v>
      </c>
    </row>
    <row r="30" spans="1:5" x14ac:dyDescent="0.3">
      <c r="A30" s="23" t="s">
        <v>10</v>
      </c>
      <c r="B30" s="8">
        <f>SUM(B3,B12,B21)</f>
        <v>22</v>
      </c>
      <c r="C30" s="8">
        <f>SUM(C3,C12,C21)</f>
        <v>2</v>
      </c>
      <c r="D30" s="8">
        <f>SUM(D3,D12,D21)</f>
        <v>20</v>
      </c>
      <c r="E30" s="8">
        <f>SUM(B30:D30)</f>
        <v>44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15D7-E862-40BA-8FEE-E4FEF5309D58}">
  <sheetPr codeName="Sheet6"/>
  <dimension ref="A1:M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8.6640625" defaultRowHeight="14.4" x14ac:dyDescent="0.3"/>
  <cols>
    <col min="1" max="1" width="13.6640625" style="1" bestFit="1" customWidth="1"/>
    <col min="2" max="11" width="11.44140625" style="1" customWidth="1"/>
    <col min="12" max="12" width="16.33203125" style="1" bestFit="1" customWidth="1"/>
    <col min="13" max="13" width="13.88671875" style="1" bestFit="1" customWidth="1"/>
    <col min="14" max="16384" width="8.6640625" style="1"/>
  </cols>
  <sheetData>
    <row r="1" spans="1:13" x14ac:dyDescent="0.3">
      <c r="A1" s="30"/>
      <c r="B1" s="65" t="s">
        <v>103</v>
      </c>
      <c r="C1" s="66"/>
      <c r="D1" s="66"/>
      <c r="E1" s="66"/>
      <c r="F1" s="66"/>
      <c r="G1" s="66"/>
      <c r="H1" s="66"/>
      <c r="I1" s="66"/>
      <c r="J1" s="66"/>
      <c r="K1" s="66"/>
      <c r="L1" s="67"/>
      <c r="M1" s="30"/>
    </row>
    <row r="2" spans="1:13" ht="15" customHeight="1" x14ac:dyDescent="0.3">
      <c r="A2" s="68" t="s">
        <v>95</v>
      </c>
      <c r="B2" s="56" t="s">
        <v>1</v>
      </c>
      <c r="C2" s="57"/>
      <c r="D2" s="58"/>
      <c r="E2" s="56" t="s">
        <v>97</v>
      </c>
      <c r="F2" s="57"/>
      <c r="G2" s="58"/>
      <c r="H2" s="56" t="s">
        <v>3</v>
      </c>
      <c r="I2" s="57"/>
      <c r="J2" s="58"/>
      <c r="K2" s="43" t="s">
        <v>99</v>
      </c>
      <c r="L2" s="44"/>
      <c r="M2" s="59" t="s">
        <v>6</v>
      </c>
    </row>
    <row r="3" spans="1:13" x14ac:dyDescent="0.3">
      <c r="A3" s="69"/>
      <c r="B3" s="49" t="s">
        <v>79</v>
      </c>
      <c r="C3" s="50" t="s">
        <v>80</v>
      </c>
      <c r="D3" s="25" t="s">
        <v>81</v>
      </c>
      <c r="E3" s="49" t="s">
        <v>79</v>
      </c>
      <c r="F3" s="50" t="s">
        <v>80</v>
      </c>
      <c r="G3" s="25" t="s">
        <v>98</v>
      </c>
      <c r="H3" s="50" t="s">
        <v>79</v>
      </c>
      <c r="I3" s="50" t="s">
        <v>80</v>
      </c>
      <c r="J3" s="25" t="s">
        <v>82</v>
      </c>
      <c r="K3" s="50" t="s">
        <v>80</v>
      </c>
      <c r="L3" s="25" t="s">
        <v>100</v>
      </c>
      <c r="M3" s="60"/>
    </row>
    <row r="4" spans="1:13" x14ac:dyDescent="0.3">
      <c r="A4" s="17" t="s">
        <v>96</v>
      </c>
      <c r="B4" s="3">
        <v>10</v>
      </c>
      <c r="C4" s="3">
        <v>52347</v>
      </c>
      <c r="D4" s="13">
        <f>SUM(B4:C4)</f>
        <v>52357</v>
      </c>
      <c r="E4" s="3">
        <v>2</v>
      </c>
      <c r="F4" s="3">
        <v>19</v>
      </c>
      <c r="G4" s="13">
        <f>SUM(E4:F4)</f>
        <v>21</v>
      </c>
      <c r="H4" s="3">
        <v>2</v>
      </c>
      <c r="I4" s="3">
        <v>21246</v>
      </c>
      <c r="J4" s="13">
        <f>SUM(H4:I4)</f>
        <v>21248</v>
      </c>
      <c r="K4" s="3">
        <v>79423</v>
      </c>
      <c r="L4" s="13">
        <f>K4</f>
        <v>79423</v>
      </c>
      <c r="M4" s="11">
        <f>SUM(D4,G4,J4,L4)</f>
        <v>153049</v>
      </c>
    </row>
  </sheetData>
  <mergeCells count="6">
    <mergeCell ref="B1:L1"/>
    <mergeCell ref="A2:A3"/>
    <mergeCell ref="B2:D2"/>
    <mergeCell ref="H2:J2"/>
    <mergeCell ref="M2:M3"/>
    <mergeCell ref="E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2020-06-22T18:21:30Z</dcterms:modified>
</cp:coreProperties>
</file>